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 Сайта\Downloads\"/>
    </mc:Choice>
  </mc:AlternateContent>
  <bookViews>
    <workbookView xWindow="105" yWindow="30" windowWidth="17100" windowHeight="10545" firstSheet="6" activeTab="10"/>
  </bookViews>
  <sheets>
    <sheet name="Значки сувенирные" sheetId="12" r:id="rId1"/>
    <sheet name="Лов рыбы" sheetId="2" r:id="rId2"/>
    <sheet name="Лов рыбы Лядские" sheetId="3" r:id="rId3"/>
    <sheet name="Лов рыбы иностранцы" sheetId="5" r:id="rId4"/>
    <sheet name="Баранина" sheetId="8" r:id="rId5"/>
    <sheet name="Мёд" sheetId="9" r:id="rId6"/>
    <sheet name="бочки" sheetId="10" r:id="rId7"/>
    <sheet name="Лов рыбы Лядские зима" sheetId="13" r:id="rId8"/>
    <sheet name="Лов рыбы иностранцы зима" sheetId="14" r:id="rId9"/>
    <sheet name="Лов рыбы зима" sheetId="15" r:id="rId10"/>
    <sheet name="Лов рыбы Выгоновское" sheetId="16" r:id="rId11"/>
    <sheet name="Лов рыбы сетями" sheetId="17" r:id="rId12"/>
    <sheet name="Лов рыбы удочкой (2)" sheetId="18" r:id="rId13"/>
    <sheet name="Лов рыбы лодка (2)" sheetId="19" r:id="rId14"/>
  </sheets>
  <externalReferences>
    <externalReference r:id="rId15"/>
  </externalReferences>
  <calcPr calcId="152511"/>
</workbook>
</file>

<file path=xl/calcChain.xml><?xml version="1.0" encoding="utf-8"?>
<calcChain xmlns="http://schemas.openxmlformats.org/spreadsheetml/2006/main">
  <c r="E32" i="12" l="1"/>
  <c r="E33" i="12" s="1"/>
  <c r="F33" i="12" s="1"/>
  <c r="E27" i="12"/>
  <c r="E16" i="12"/>
  <c r="E17" i="12" s="1"/>
  <c r="E20" i="12" s="1"/>
  <c r="E14" i="12" l="1"/>
  <c r="E21" i="12" s="1"/>
  <c r="E23" i="12" s="1"/>
  <c r="E24" i="12" l="1"/>
  <c r="E26" i="12" s="1"/>
  <c r="E28" i="12" s="1"/>
  <c r="E29" i="12" s="1"/>
  <c r="E30" i="12" s="1"/>
  <c r="E25" i="12"/>
  <c r="E22" i="12"/>
  <c r="D18" i="10"/>
  <c r="C17" i="10"/>
  <c r="C15" i="10"/>
  <c r="C14" i="10"/>
  <c r="C19" i="10"/>
  <c r="C21" i="10"/>
  <c r="C23" i="10"/>
  <c r="C20" i="10"/>
  <c r="C22" i="10"/>
  <c r="C27" i="10"/>
  <c r="C26" i="10"/>
  <c r="C25" i="10"/>
  <c r="C24" i="10"/>
  <c r="C30" i="10"/>
  <c r="C28" i="10"/>
  <c r="C29" i="10"/>
  <c r="D28" i="10" l="1"/>
  <c r="D30" i="10"/>
  <c r="D16" i="10"/>
  <c r="D24" i="10"/>
  <c r="D25" i="10"/>
  <c r="D26" i="10"/>
  <c r="D27" i="10"/>
  <c r="D22" i="10"/>
  <c r="D20" i="10"/>
  <c r="D23" i="10"/>
  <c r="D21" i="10"/>
  <c r="D19" i="10"/>
  <c r="D17" i="10"/>
  <c r="D14" i="10"/>
  <c r="D15" i="10"/>
  <c r="C16" i="10" l="1"/>
  <c r="C18" i="10" l="1"/>
</calcChain>
</file>

<file path=xl/sharedStrings.xml><?xml version="1.0" encoding="utf-8"?>
<sst xmlns="http://schemas.openxmlformats.org/spreadsheetml/2006/main" count="319" uniqueCount="142">
  <si>
    <t>на любительский лов рыбы</t>
  </si>
  <si>
    <t>Ввод в действие с 01.06.2014 г.</t>
  </si>
  <si>
    <t>Наименование</t>
  </si>
  <si>
    <t>Цена с НДС, руб.</t>
  </si>
  <si>
    <t>Пруды "Романовцы", "Плянта", "Лавы", "Переров", "Сипурка", урочище "Чёрные Лозы"</t>
  </si>
  <si>
    <t>Стоимость разовой путёвки</t>
  </si>
  <si>
    <t>Стоимость разовой путёвки для лова с использованием плав. средств</t>
  </si>
  <si>
    <t>Стоимость разовой путёвки для работников НП "Беловежская пуща"</t>
  </si>
  <si>
    <t>Стоимость разовой путёвки для работников НП "Беловежская пуща" для лова с использованием плав. средств</t>
  </si>
  <si>
    <t>Стоимость на 1 человека в час</t>
  </si>
  <si>
    <t>Примечание:</t>
  </si>
  <si>
    <t>1. Ставка НДС 20%.</t>
  </si>
  <si>
    <t>2. Отменить действие прейскуранта от 01.04.2014 г.</t>
  </si>
  <si>
    <t>Ведущий экономист</t>
  </si>
  <si>
    <t>А.В. Литвинюк</t>
  </si>
  <si>
    <t>Водохранилище "Лядское"</t>
  </si>
  <si>
    <t xml:space="preserve">Платная услуга "Гостевая поляна"                                                                                                 пруды "Романовцы", "Сипурка"                                              </t>
  </si>
  <si>
    <t>ПРЕЙСКУРАНТ</t>
  </si>
  <si>
    <t xml:space="preserve">          Утверждаю:</t>
  </si>
  <si>
    <t xml:space="preserve">          Генеральный директор</t>
  </si>
  <si>
    <t xml:space="preserve">          ГПУ «НП «Беловежская пуща»</t>
  </si>
  <si>
    <t xml:space="preserve">          _______________  А.В. Бурый</t>
  </si>
  <si>
    <t xml:space="preserve">         Утверждаю:</t>
  </si>
  <si>
    <t xml:space="preserve">         Генеральный директор</t>
  </si>
  <si>
    <t xml:space="preserve">         ГПУ «НП «Беловежская пуща»</t>
  </si>
  <si>
    <t xml:space="preserve">         _______________  А.В. Бурый</t>
  </si>
  <si>
    <t>Пруды "Романовцы", "Плянта", "Лавы", "Переров", "Сипурка", урочище "Чёрные Лозы", водохранилище "Лядское"</t>
  </si>
  <si>
    <t>на любительский лов рыбы для иностранных граждан</t>
  </si>
  <si>
    <r>
      <t xml:space="preserve">Цена, </t>
    </r>
    <r>
      <rPr>
        <sz val="14"/>
        <color theme="1"/>
        <rFont val="Times New Roman"/>
        <family val="1"/>
        <charset val="204"/>
      </rPr>
      <t>€</t>
    </r>
  </si>
  <si>
    <t>отпускных цен на мясо и субпродукты баранины</t>
  </si>
  <si>
    <t>Ввод в действие с 02.06.2014 г.</t>
  </si>
  <si>
    <t>Наименование продукции</t>
  </si>
  <si>
    <t>Ед. изм.</t>
  </si>
  <si>
    <t>кг</t>
  </si>
  <si>
    <t>Мясо на кости</t>
  </si>
  <si>
    <t>Отпускная цена без НДС, руб.</t>
  </si>
  <si>
    <t>НДС*, руб.</t>
  </si>
  <si>
    <t>Отпускная цена с НДС, руб.</t>
  </si>
  <si>
    <t>Субпродукты</t>
  </si>
  <si>
    <t>Сердце</t>
  </si>
  <si>
    <t>Легкие</t>
  </si>
  <si>
    <t>Почки</t>
  </si>
  <si>
    <t>Печень</t>
  </si>
  <si>
    <t>Язык</t>
  </si>
  <si>
    <t>1. Ставка НДС 10%.</t>
  </si>
  <si>
    <t>2. Отменить действие прейскуранта от 27.10.2011 г.</t>
  </si>
  <si>
    <t>Начальник ПЭО</t>
  </si>
  <si>
    <t>Н.С. Войтеховская</t>
  </si>
  <si>
    <t>Утверждаю:</t>
  </si>
  <si>
    <t>Генеральный директор</t>
  </si>
  <si>
    <t>ГПУ «НП «Беловежская пуща»</t>
  </si>
  <si>
    <t>_______________  А.В. Бурый</t>
  </si>
  <si>
    <t>отпускных цен на мёд</t>
  </si>
  <si>
    <t>Мёд натуральный</t>
  </si>
  <si>
    <t>2. Отменить действие прейскуранта от 09.07.2013 г.</t>
  </si>
  <si>
    <t>Ввод в действие с 07.07.2014 г.</t>
  </si>
  <si>
    <t>И.о начальника ПЭО</t>
  </si>
  <si>
    <t>Н.И. Черешко</t>
  </si>
  <si>
    <t>шт.</t>
  </si>
  <si>
    <t>Ввод в действие с 01.08.2014 г.</t>
  </si>
  <si>
    <t>Ушат большой</t>
  </si>
  <si>
    <t>Ушат малый</t>
  </si>
  <si>
    <t>Фляга на подставке (0,95 литра)</t>
  </si>
  <si>
    <t>Ведро колодезное (колодезная бадья 10 литров)</t>
  </si>
  <si>
    <t>Боченок</t>
  </si>
  <si>
    <t>Кружка (0,7 литра)</t>
  </si>
  <si>
    <t>Кумган с резьбой</t>
  </si>
  <si>
    <t>Лохань - квашня</t>
  </si>
  <si>
    <t>Ступа</t>
  </si>
  <si>
    <t>Кадка большая</t>
  </si>
  <si>
    <t>Кадка (10 литров)</t>
  </si>
  <si>
    <t>Ковш для бани</t>
  </si>
  <si>
    <t>Кадка (13 литров)</t>
  </si>
  <si>
    <t>Ведро - поддойник (10 литров)</t>
  </si>
  <si>
    <t>Бочёнок - анкерок с резьбой (8 литров)</t>
  </si>
  <si>
    <t>Большая бочка (50 литров)</t>
  </si>
  <si>
    <t>Борило (5 литров)</t>
  </si>
  <si>
    <t>цен на бондарные изделия</t>
  </si>
  <si>
    <t>Учётная цена, руб.</t>
  </si>
  <si>
    <t>ГПУ"НП"Беловежская пуща"</t>
  </si>
  <si>
    <t>___________А.В. Бурый</t>
  </si>
  <si>
    <t>ПЛАНОВАЯ КАЛЬКУЛЯЦИЯ</t>
  </si>
  <si>
    <t>01.09.2014г.</t>
  </si>
  <si>
    <t>Наименование работ и материалов</t>
  </si>
  <si>
    <t>Ед. изм</t>
  </si>
  <si>
    <t>Расценка за ед-цу</t>
  </si>
  <si>
    <t>Сумма, руб.</t>
  </si>
  <si>
    <t>Основная и дополнительная заработная плата</t>
  </si>
  <si>
    <t>%</t>
  </si>
  <si>
    <t>ВСЕГО</t>
  </si>
  <si>
    <t>Расчет стоимости материала</t>
  </si>
  <si>
    <t>ИТОГО</t>
  </si>
  <si>
    <t>Статьи калькуляции</t>
  </si>
  <si>
    <t>Оновные материалы</t>
  </si>
  <si>
    <t>Основная и дополнительная ЗП</t>
  </si>
  <si>
    <t>Начисления на зарплату</t>
  </si>
  <si>
    <t>Фонд обязат. страхования</t>
  </si>
  <si>
    <t>Общецеховые расходы</t>
  </si>
  <si>
    <t>Производственная себ-сть</t>
  </si>
  <si>
    <t>Управленческие расходы</t>
  </si>
  <si>
    <t>Реализационная себ-сть</t>
  </si>
  <si>
    <t>Прибыль</t>
  </si>
  <si>
    <t>Рентабельность</t>
  </si>
  <si>
    <t>Отпускная цена без НДС</t>
  </si>
  <si>
    <t>НДС</t>
  </si>
  <si>
    <t>Отпускная цена с НДС</t>
  </si>
  <si>
    <t>Ведущий  экономист</t>
  </si>
  <si>
    <t>Расчет стоимости услуги</t>
  </si>
  <si>
    <t>Заработная плата егеря</t>
  </si>
  <si>
    <t>руб.</t>
  </si>
  <si>
    <t>Платная услуга "Гостевая поляна", пруды "Романовцы", "Сипурка"</t>
  </si>
  <si>
    <t>Дрова</t>
  </si>
  <si>
    <t>К-во в месяц</t>
  </si>
  <si>
    <t>м3</t>
  </si>
  <si>
    <t>на любительский лов рыбы в зимний период</t>
  </si>
  <si>
    <t>на любительский лов рыбы в зимний период для иностранных граждан</t>
  </si>
  <si>
    <t>2. Отменить действие прейскуранта от 23.01.2014 г.</t>
  </si>
  <si>
    <t>Ввод в действие с 06.12.2014 г.</t>
  </si>
  <si>
    <t>Ед.изм.</t>
  </si>
  <si>
    <t>путёвка</t>
  </si>
  <si>
    <t>НДС 20 %, руб.</t>
  </si>
  <si>
    <t>Отпускной тариф без НДС, руб.</t>
  </si>
  <si>
    <t>Отпускной тариф с НДС, руб.</t>
  </si>
  <si>
    <t>Ввод в действие с 05.05.2015 г.</t>
  </si>
  <si>
    <t>М.В. Величко</t>
  </si>
  <si>
    <t>Цена, евро</t>
  </si>
  <si>
    <t>1. Оплата производится в белорусских рублях по курсу НБ РБ на дату оплаты.</t>
  </si>
  <si>
    <t>на лов рыбы сетями для иностранных граждан за сутки</t>
  </si>
  <si>
    <t xml:space="preserve">на лов рыбы удочкой для иностранных граждан </t>
  </si>
  <si>
    <t xml:space="preserve">на лов рыбы с использованием плавсредства для иностранных граждан </t>
  </si>
  <si>
    <t>Стоимость лова с плавсредства за сутки</t>
  </si>
  <si>
    <t>Стоимость лова удочкой за 1 ч.</t>
  </si>
  <si>
    <t>Стоимость лова удочкой за 5 ч.</t>
  </si>
  <si>
    <t>Стоимость лова удочкой за 12 ч.</t>
  </si>
  <si>
    <t>Стоимость лова удочкой за сутки</t>
  </si>
  <si>
    <t>Стоимость лова сетью длиной 50 м</t>
  </si>
  <si>
    <t>Стоимость лова сетью длиной 100 м</t>
  </si>
  <si>
    <t>2. Отменить действие прейскуранта от 02.06.2014 г.</t>
  </si>
  <si>
    <t>Услуги по организации любит. лова с личных плавсредств с бензомоторами до 10 л.с.</t>
  </si>
  <si>
    <t>Услуги по организации любит. лова с личных плавсредств</t>
  </si>
  <si>
    <t>услуг на организацию любительского лова на открытой воде по ЛОХ "Выгоновское"</t>
  </si>
  <si>
    <t>Ввод в действие с 23.05.2016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</si>
</sst>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\-#,##0"/>
    <numFmt numFmtId="165" formatCode="0.0"/>
    <numFmt numFmtId="166" formatCode="_-* #,##0_р_._-;\-* #,##0_р_._-;_-* &quot;-&quot;??_р_._-;_-@_-"/>
  </numFmts>
  <fonts count="18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7" fillId="0" borderId="0"/>
    <xf numFmtId="0" fontId="7" fillId="0" borderId="0"/>
    <xf numFmtId="0" fontId="15" fillId="0" borderId="0"/>
    <xf numFmtId="0" fontId="1" fillId="0" borderId="0"/>
    <xf numFmtId="43" fontId="10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1" applyFont="1" applyAlignment="1">
      <alignment horizontal="left" indent="15"/>
    </xf>
    <xf numFmtId="0" fontId="2" fillId="0" borderId="0" xfId="1" applyFont="1" applyAlignment="1">
      <alignment horizontal="left"/>
    </xf>
    <xf numFmtId="0" fontId="1" fillId="0" borderId="0" xfId="1"/>
    <xf numFmtId="0" fontId="2" fillId="0" borderId="0" xfId="1" applyFont="1" applyAlignment="1"/>
    <xf numFmtId="0" fontId="3" fillId="0" borderId="0" xfId="1" applyFont="1" applyBorder="1" applyAlignment="1">
      <alignment horizontal="right"/>
    </xf>
    <xf numFmtId="0" fontId="2" fillId="0" borderId="0" xfId="1" applyFont="1" applyBorder="1" applyAlignment="1"/>
    <xf numFmtId="0" fontId="3" fillId="0" borderId="1" xfId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wrapText="1"/>
    </xf>
    <xf numFmtId="0" fontId="3" fillId="0" borderId="0" xfId="1" applyFont="1" applyBorder="1" applyAlignment="1">
      <alignment vertical="top" wrapText="1"/>
    </xf>
    <xf numFmtId="0" fontId="3" fillId="0" borderId="0" xfId="1" applyFont="1"/>
    <xf numFmtId="0" fontId="4" fillId="0" borderId="0" xfId="1" applyFont="1" applyAlignment="1">
      <alignment horizontal="center"/>
    </xf>
    <xf numFmtId="0" fontId="3" fillId="0" borderId="0" xfId="1" applyFont="1" applyBorder="1" applyAlignment="1">
      <alignment horizontal="center" wrapText="1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wrapText="1"/>
    </xf>
    <xf numFmtId="0" fontId="2" fillId="0" borderId="0" xfId="1" applyFont="1"/>
    <xf numFmtId="0" fontId="3" fillId="0" borderId="0" xfId="1" applyFont="1" applyBorder="1" applyAlignment="1">
      <alignment horizontal="right"/>
    </xf>
    <xf numFmtId="0" fontId="2" fillId="0" borderId="2" xfId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6" fillId="0" borderId="0" xfId="1" applyFont="1" applyAlignment="1">
      <alignment wrapText="1"/>
    </xf>
    <xf numFmtId="0" fontId="6" fillId="0" borderId="0" xfId="1" applyFont="1"/>
    <xf numFmtId="0" fontId="2" fillId="0" borderId="0" xfId="0" applyFont="1" applyAlignment="1">
      <alignment horizontal="left" vertical="center"/>
    </xf>
    <xf numFmtId="3" fontId="2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Border="1" applyAlignment="1"/>
    <xf numFmtId="0" fontId="2" fillId="0" borderId="0" xfId="0" applyFont="1" applyAlignment="1">
      <alignment horizontal="right" vertical="center"/>
    </xf>
    <xf numFmtId="0" fontId="1" fillId="0" borderId="0" xfId="1" applyAlignment="1">
      <alignment horizontal="right" wrapText="1"/>
    </xf>
    <xf numFmtId="0" fontId="2" fillId="0" borderId="0" xfId="1" applyFont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3" fontId="3" fillId="0" borderId="1" xfId="1" applyNumberFormat="1" applyFont="1" applyBorder="1" applyAlignment="1">
      <alignment horizontal="center" vertical="center"/>
    </xf>
    <xf numFmtId="0" fontId="9" fillId="0" borderId="0" xfId="1" applyFont="1"/>
    <xf numFmtId="0" fontId="3" fillId="0" borderId="0" xfId="0" applyFont="1" applyAlignment="1">
      <alignment horizontal="left" vertical="center"/>
    </xf>
    <xf numFmtId="0" fontId="9" fillId="0" borderId="0" xfId="1" applyFont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right"/>
    </xf>
    <xf numFmtId="0" fontId="11" fillId="0" borderId="0" xfId="1" applyFont="1"/>
    <xf numFmtId="0" fontId="8" fillId="0" borderId="0" xfId="4" applyFont="1"/>
    <xf numFmtId="0" fontId="9" fillId="0" borderId="0" xfId="0" applyFont="1"/>
    <xf numFmtId="0" fontId="0" fillId="2" borderId="0" xfId="0" applyFill="1"/>
    <xf numFmtId="0" fontId="8" fillId="0" borderId="0" xfId="5" applyFont="1" applyAlignment="1"/>
    <xf numFmtId="0" fontId="12" fillId="0" borderId="0" xfId="5" applyFont="1" applyAlignment="1">
      <alignment wrapText="1"/>
    </xf>
    <xf numFmtId="0" fontId="13" fillId="0" borderId="0" xfId="5" applyFont="1"/>
    <xf numFmtId="0" fontId="8" fillId="0" borderId="0" xfId="5" applyFont="1"/>
    <xf numFmtId="0" fontId="8" fillId="0" borderId="0" xfId="5" applyFont="1" applyAlignment="1">
      <alignment horizontal="right"/>
    </xf>
    <xf numFmtId="0" fontId="12" fillId="0" borderId="0" xfId="5" applyFont="1" applyBorder="1" applyAlignment="1">
      <alignment wrapText="1"/>
    </xf>
    <xf numFmtId="0" fontId="13" fillId="0" borderId="6" xfId="5" applyFont="1" applyBorder="1" applyAlignment="1">
      <alignment vertical="center" wrapText="1"/>
    </xf>
    <xf numFmtId="0" fontId="8" fillId="0" borderId="7" xfId="5" applyFont="1" applyBorder="1"/>
    <xf numFmtId="3" fontId="8" fillId="0" borderId="7" xfId="5" applyNumberFormat="1" applyFont="1" applyBorder="1"/>
    <xf numFmtId="0" fontId="8" fillId="0" borderId="1" xfId="5" applyFont="1" applyBorder="1"/>
    <xf numFmtId="3" fontId="8" fillId="0" borderId="1" xfId="5" applyNumberFormat="1" applyFont="1" applyBorder="1"/>
    <xf numFmtId="0" fontId="8" fillId="0" borderId="2" xfId="5" applyFont="1" applyBorder="1"/>
    <xf numFmtId="3" fontId="8" fillId="0" borderId="3" xfId="5" applyNumberFormat="1" applyFont="1" applyBorder="1"/>
    <xf numFmtId="0" fontId="14" fillId="0" borderId="0" xfId="5" applyFont="1" applyBorder="1" applyAlignment="1"/>
    <xf numFmtId="0" fontId="8" fillId="0" borderId="1" xfId="5" applyFont="1" applyBorder="1" applyAlignment="1">
      <alignment horizontal="left"/>
    </xf>
    <xf numFmtId="164" fontId="13" fillId="0" borderId="3" xfId="6" applyNumberFormat="1" applyFont="1" applyBorder="1" applyAlignment="1">
      <alignment horizontal="right" vertical="center" wrapText="1"/>
    </xf>
    <xf numFmtId="1" fontId="8" fillId="0" borderId="1" xfId="5" applyNumberFormat="1" applyFont="1" applyBorder="1"/>
    <xf numFmtId="0" fontId="14" fillId="0" borderId="1" xfId="5" applyFont="1" applyBorder="1"/>
    <xf numFmtId="0" fontId="14" fillId="0" borderId="1" xfId="5" applyFont="1" applyBorder="1" applyAlignment="1">
      <alignment horizontal="right"/>
    </xf>
    <xf numFmtId="0" fontId="8" fillId="2" borderId="1" xfId="5" applyFont="1" applyFill="1" applyBorder="1"/>
    <xf numFmtId="0" fontId="12" fillId="0" borderId="1" xfId="5" applyFont="1" applyBorder="1"/>
    <xf numFmtId="3" fontId="12" fillId="0" borderId="1" xfId="5" applyNumberFormat="1" applyFont="1" applyBorder="1"/>
    <xf numFmtId="165" fontId="8" fillId="2" borderId="1" xfId="5" applyNumberFormat="1" applyFont="1" applyFill="1" applyBorder="1"/>
    <xf numFmtId="0" fontId="13" fillId="0" borderId="1" xfId="5" applyFont="1" applyBorder="1"/>
    <xf numFmtId="0" fontId="0" fillId="0" borderId="1" xfId="0" applyBorder="1"/>
    <xf numFmtId="3" fontId="13" fillId="0" borderId="1" xfId="5" applyNumberFormat="1" applyFont="1" applyBorder="1"/>
    <xf numFmtId="0" fontId="8" fillId="0" borderId="8" xfId="5" applyFont="1" applyFill="1" applyBorder="1"/>
    <xf numFmtId="1" fontId="13" fillId="0" borderId="1" xfId="5" applyNumberFormat="1" applyFont="1" applyBorder="1"/>
    <xf numFmtId="3" fontId="16" fillId="0" borderId="1" xfId="0" applyNumberFormat="1" applyFont="1" applyBorder="1"/>
    <xf numFmtId="3" fontId="14" fillId="0" borderId="1" xfId="3" applyNumberFormat="1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2" fontId="14" fillId="0" borderId="0" xfId="5" applyNumberFormat="1" applyFont="1" applyBorder="1"/>
    <xf numFmtId="0" fontId="3" fillId="0" borderId="0" xfId="1" applyFont="1" applyBorder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166" fontId="3" fillId="0" borderId="0" xfId="8" applyNumberFormat="1" applyFont="1" applyBorder="1" applyAlignment="1">
      <alignment horizontal="center" vertical="center" wrapText="1"/>
    </xf>
    <xf numFmtId="3" fontId="3" fillId="0" borderId="12" xfId="1" applyNumberFormat="1" applyFont="1" applyBorder="1" applyAlignment="1">
      <alignment horizontal="center" vertical="center" wrapText="1"/>
    </xf>
    <xf numFmtId="0" fontId="1" fillId="0" borderId="0" xfId="1" applyFont="1"/>
    <xf numFmtId="0" fontId="3" fillId="0" borderId="11" xfId="1" applyFont="1" applyBorder="1" applyAlignment="1">
      <alignment horizontal="left" vertical="center" wrapText="1"/>
    </xf>
    <xf numFmtId="0" fontId="3" fillId="0" borderId="0" xfId="1" applyFont="1" applyAlignment="1">
      <alignment horizontal="left" wrapText="1"/>
    </xf>
    <xf numFmtId="0" fontId="3" fillId="0" borderId="0" xfId="1" applyFont="1" applyBorder="1" applyAlignment="1">
      <alignment horizontal="left" wrapText="1"/>
    </xf>
    <xf numFmtId="2" fontId="1" fillId="0" borderId="0" xfId="1" applyNumberFormat="1"/>
    <xf numFmtId="0" fontId="3" fillId="0" borderId="0" xfId="8" applyNumberFormat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center" wrapText="1"/>
    </xf>
    <xf numFmtId="3" fontId="3" fillId="0" borderId="20" xfId="1" applyNumberFormat="1" applyFont="1" applyBorder="1" applyAlignment="1">
      <alignment horizontal="center" vertical="center" wrapText="1"/>
    </xf>
    <xf numFmtId="0" fontId="12" fillId="0" borderId="1" xfId="5" applyFont="1" applyBorder="1" applyAlignment="1">
      <alignment horizontal="center" wrapText="1"/>
    </xf>
    <xf numFmtId="0" fontId="14" fillId="0" borderId="1" xfId="5" applyFont="1" applyBorder="1" applyAlignment="1">
      <alignment horizontal="center"/>
    </xf>
    <xf numFmtId="0" fontId="8" fillId="0" borderId="0" xfId="5" applyFont="1" applyAlignment="1">
      <alignment horizontal="center"/>
    </xf>
    <xf numFmtId="0" fontId="12" fillId="0" borderId="0" xfId="5" applyFont="1" applyAlignment="1">
      <alignment horizontal="center" wrapText="1"/>
    </xf>
    <xf numFmtId="0" fontId="8" fillId="0" borderId="6" xfId="5" applyFont="1" applyBorder="1" applyAlignment="1">
      <alignment horizontal="center" wrapText="1"/>
    </xf>
    <xf numFmtId="0" fontId="8" fillId="0" borderId="7" xfId="5" applyFont="1" applyBorder="1" applyAlignment="1">
      <alignment horizontal="center" wrapText="1"/>
    </xf>
    <xf numFmtId="0" fontId="8" fillId="0" borderId="6" xfId="5" applyFont="1" applyBorder="1" applyAlignment="1">
      <alignment horizontal="center" vertical="center" wrapText="1"/>
    </xf>
    <xf numFmtId="0" fontId="8" fillId="0" borderId="7" xfId="5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right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right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left" vertical="center" wrapText="1"/>
    </xf>
    <xf numFmtId="0" fontId="3" fillId="0" borderId="14" xfId="1" applyFont="1" applyBorder="1" applyAlignment="1">
      <alignment horizontal="left" vertical="center" wrapText="1"/>
    </xf>
    <xf numFmtId="3" fontId="3" fillId="0" borderId="15" xfId="8" applyNumberFormat="1" applyFont="1" applyBorder="1" applyAlignment="1">
      <alignment horizontal="center" vertical="center"/>
    </xf>
    <xf numFmtId="0" fontId="3" fillId="0" borderId="16" xfId="8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2" xfId="8" applyNumberFormat="1" applyFont="1" applyBorder="1" applyAlignment="1">
      <alignment horizontal="center" vertical="center" wrapText="1"/>
    </xf>
    <xf numFmtId="0" fontId="3" fillId="0" borderId="20" xfId="8" applyNumberFormat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left" vertical="center" wrapText="1"/>
    </xf>
    <xf numFmtId="0" fontId="3" fillId="0" borderId="12" xfId="8" applyNumberFormat="1" applyFont="1" applyBorder="1" applyAlignment="1">
      <alignment horizontal="center" vertical="center"/>
    </xf>
    <xf numFmtId="0" fontId="3" fillId="0" borderId="17" xfId="1" applyFont="1" applyBorder="1" applyAlignment="1">
      <alignment horizontal="left" vertical="center" wrapText="1"/>
    </xf>
    <xf numFmtId="0" fontId="3" fillId="0" borderId="18" xfId="8" applyNumberFormat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 wrapText="1"/>
    </xf>
  </cellXfs>
  <cellStyles count="9">
    <cellStyle name="Денежный" xfId="3" builtinId="4"/>
    <cellStyle name="Обычный" xfId="0" builtinId="0"/>
    <cellStyle name="Обычный 2" xfId="1"/>
    <cellStyle name="Обычный 2 2" xfId="5"/>
    <cellStyle name="Обычный 3" xfId="4"/>
    <cellStyle name="Обычный 4" xfId="7"/>
    <cellStyle name="Обычный_Значки сувенирные" xfId="6"/>
    <cellStyle name="Финансовый" xfId="8" builtinId="3"/>
    <cellStyle name="Финансовый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86;&#1085;&#1076;&#1072;&#1088;&#1089;&#1090;&#1074;&#1086;/&#1050;&#1072;&#1083;&#1100;&#1082;&#1091;&#1083;&#1103;&#1094;&#1080;&#1080;%20&#1073;&#1086;&#1085;&#1076;&#1072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шат большой"/>
      <sheetName val="Ушат малый"/>
      <sheetName val="Фляга на подставке"/>
      <sheetName val="Ведро колодезное"/>
      <sheetName val="Бочёнок"/>
      <sheetName val="Кружка"/>
      <sheetName val="Кумган"/>
      <sheetName val="Лохань"/>
      <sheetName val="Ступа"/>
      <sheetName val="Кадка большая"/>
      <sheetName val="Кадка 10 л"/>
      <sheetName val="Ковш для бани"/>
      <sheetName val="Кадка 13 л"/>
      <sheetName val="Ведро поддойник"/>
      <sheetName val="Бочёнок анкерок"/>
      <sheetName val="Большая бочка 50 л"/>
      <sheetName val="Борило"/>
    </sheetNames>
    <sheetDataSet>
      <sheetData sheetId="0">
        <row r="38">
          <cell r="E38">
            <v>1095649.5535599999</v>
          </cell>
        </row>
      </sheetData>
      <sheetData sheetId="1">
        <row r="38">
          <cell r="E38">
            <v>968524.78665999998</v>
          </cell>
        </row>
        <row r="40">
          <cell r="E40">
            <v>1163000</v>
          </cell>
        </row>
      </sheetData>
      <sheetData sheetId="2">
        <row r="39">
          <cell r="E39">
            <v>955681.41113599995</v>
          </cell>
        </row>
        <row r="41">
          <cell r="E41">
            <v>1147000</v>
          </cell>
        </row>
      </sheetData>
      <sheetData sheetId="3">
        <row r="39">
          <cell r="E39">
            <v>738621.68921999994</v>
          </cell>
        </row>
        <row r="41">
          <cell r="E41">
            <v>886000</v>
          </cell>
        </row>
      </sheetData>
      <sheetData sheetId="4">
        <row r="39">
          <cell r="E39">
            <v>518132.73256000003</v>
          </cell>
        </row>
        <row r="41">
          <cell r="E41">
            <v>622000</v>
          </cell>
        </row>
      </sheetData>
      <sheetData sheetId="5">
        <row r="39">
          <cell r="E39">
            <v>315215.94513599999</v>
          </cell>
        </row>
        <row r="41">
          <cell r="E41">
            <v>331000</v>
          </cell>
        </row>
      </sheetData>
      <sheetData sheetId="6">
        <row r="39">
          <cell r="E39">
            <v>2090672.5791199997</v>
          </cell>
        </row>
        <row r="41">
          <cell r="E41">
            <v>2509000</v>
          </cell>
        </row>
      </sheetData>
      <sheetData sheetId="7">
        <row r="39">
          <cell r="E39">
            <v>1135986.8396040001</v>
          </cell>
        </row>
        <row r="41">
          <cell r="E41">
            <v>1363000</v>
          </cell>
        </row>
      </sheetData>
      <sheetData sheetId="8">
        <row r="39">
          <cell r="E39">
            <v>1091816.4025079999</v>
          </cell>
        </row>
        <row r="41">
          <cell r="E41">
            <v>1310000</v>
          </cell>
        </row>
      </sheetData>
      <sheetData sheetId="9">
        <row r="39">
          <cell r="E39">
            <v>1079989.229328</v>
          </cell>
        </row>
        <row r="41">
          <cell r="E41">
            <v>1296000</v>
          </cell>
        </row>
      </sheetData>
      <sheetData sheetId="10">
        <row r="39">
          <cell r="E39">
            <v>722051.52285999991</v>
          </cell>
        </row>
        <row r="41">
          <cell r="E41">
            <v>870000</v>
          </cell>
        </row>
      </sheetData>
      <sheetData sheetId="11">
        <row r="39">
          <cell r="E39">
            <v>488258.92574799992</v>
          </cell>
        </row>
        <row r="41">
          <cell r="E41">
            <v>586000</v>
          </cell>
        </row>
      </sheetData>
      <sheetData sheetId="12">
        <row r="39">
          <cell r="E39">
            <v>733815.50286000001</v>
          </cell>
        </row>
        <row r="41">
          <cell r="E41">
            <v>880000</v>
          </cell>
        </row>
      </sheetData>
      <sheetData sheetId="13">
        <row r="39">
          <cell r="E39">
            <v>947601.34877599985</v>
          </cell>
        </row>
        <row r="41">
          <cell r="E41">
            <v>1137000</v>
          </cell>
        </row>
      </sheetData>
      <sheetData sheetId="14">
        <row r="42">
          <cell r="E42">
            <v>2047483.4462719997</v>
          </cell>
        </row>
        <row r="44">
          <cell r="E44">
            <v>2457000</v>
          </cell>
        </row>
      </sheetData>
      <sheetData sheetId="15">
        <row r="39">
          <cell r="E39">
            <v>1854741.0219960003</v>
          </cell>
        </row>
        <row r="41">
          <cell r="E41">
            <v>2226000</v>
          </cell>
        </row>
      </sheetData>
      <sheetData sheetId="16">
        <row r="39">
          <cell r="E39">
            <v>1791720.5597200003</v>
          </cell>
        </row>
        <row r="41">
          <cell r="E41">
            <v>2150000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opLeftCell="A4" workbookViewId="0">
      <selection activeCell="E31" sqref="E31"/>
    </sheetView>
  </sheetViews>
  <sheetFormatPr defaultRowHeight="15.75" x14ac:dyDescent="0.25"/>
  <cols>
    <col min="1" max="1" width="30.375" customWidth="1"/>
    <col min="3" max="3" width="8.375" customWidth="1"/>
    <col min="4" max="4" width="11.5" customWidth="1"/>
    <col min="5" max="5" width="14.5" customWidth="1"/>
    <col min="6" max="6" width="14.25" customWidth="1"/>
  </cols>
  <sheetData>
    <row r="1" spans="1:6" x14ac:dyDescent="0.25">
      <c r="D1" s="43" t="s">
        <v>48</v>
      </c>
      <c r="F1" s="44"/>
    </row>
    <row r="2" spans="1:6" x14ac:dyDescent="0.25">
      <c r="A2" s="45"/>
      <c r="D2" s="43" t="s">
        <v>49</v>
      </c>
      <c r="F2" s="44"/>
    </row>
    <row r="3" spans="1:6" x14ac:dyDescent="0.25">
      <c r="D3" s="43" t="s">
        <v>79</v>
      </c>
      <c r="F3" s="44"/>
    </row>
    <row r="4" spans="1:6" x14ac:dyDescent="0.25">
      <c r="D4" s="43" t="s">
        <v>80</v>
      </c>
      <c r="F4" s="44"/>
    </row>
    <row r="5" spans="1:6" x14ac:dyDescent="0.25">
      <c r="E5" s="43"/>
      <c r="F5" s="44"/>
    </row>
    <row r="6" spans="1:6" x14ac:dyDescent="0.25">
      <c r="E6" s="43"/>
    </row>
    <row r="7" spans="1:6" x14ac:dyDescent="0.25">
      <c r="A7" s="97" t="s">
        <v>81</v>
      </c>
      <c r="B7" s="97"/>
      <c r="C7" s="97"/>
      <c r="D7" s="97"/>
      <c r="E7" s="97"/>
      <c r="F7" s="46"/>
    </row>
    <row r="8" spans="1:6" x14ac:dyDescent="0.25">
      <c r="A8" s="98" t="s">
        <v>110</v>
      </c>
      <c r="B8" s="98"/>
      <c r="C8" s="98"/>
      <c r="D8" s="98"/>
      <c r="E8" s="98"/>
      <c r="F8" s="47"/>
    </row>
    <row r="9" spans="1:6" x14ac:dyDescent="0.25">
      <c r="A9" s="48"/>
      <c r="B9" s="49"/>
      <c r="C9" s="49"/>
      <c r="D9" s="49"/>
      <c r="E9" s="50" t="s">
        <v>82</v>
      </c>
    </row>
    <row r="10" spans="1:6" ht="15.6" customHeight="1" x14ac:dyDescent="0.25">
      <c r="A10" s="99" t="s">
        <v>83</v>
      </c>
      <c r="B10" s="101" t="s">
        <v>84</v>
      </c>
      <c r="C10" s="99" t="s">
        <v>112</v>
      </c>
      <c r="D10" s="99" t="s">
        <v>85</v>
      </c>
      <c r="E10" s="101" t="s">
        <v>86</v>
      </c>
    </row>
    <row r="11" spans="1:6" x14ac:dyDescent="0.25">
      <c r="A11" s="100"/>
      <c r="B11" s="102"/>
      <c r="C11" s="100"/>
      <c r="D11" s="100"/>
      <c r="E11" s="102"/>
    </row>
    <row r="12" spans="1:6" ht="15.6" customHeight="1" x14ac:dyDescent="0.25">
      <c r="A12" s="95" t="s">
        <v>87</v>
      </c>
      <c r="B12" s="95"/>
      <c r="C12" s="95"/>
      <c r="D12" s="95"/>
      <c r="E12" s="95"/>
      <c r="F12" s="51"/>
    </row>
    <row r="13" spans="1:6" x14ac:dyDescent="0.25">
      <c r="A13" s="52" t="s">
        <v>108</v>
      </c>
      <c r="B13" s="53" t="s">
        <v>109</v>
      </c>
      <c r="C13" s="53"/>
      <c r="D13" s="54"/>
      <c r="E13" s="54">
        <v>3556852.4550000001</v>
      </c>
    </row>
    <row r="14" spans="1:6" x14ac:dyDescent="0.25">
      <c r="A14" s="57" t="s">
        <v>89</v>
      </c>
      <c r="B14" s="55"/>
      <c r="C14" s="55"/>
      <c r="D14" s="55"/>
      <c r="E14" s="58">
        <f>SUM(E13:E13)</f>
        <v>3556852.4550000001</v>
      </c>
    </row>
    <row r="15" spans="1:6" x14ac:dyDescent="0.25">
      <c r="A15" s="96" t="s">
        <v>90</v>
      </c>
      <c r="B15" s="96"/>
      <c r="C15" s="96"/>
      <c r="D15" s="96"/>
      <c r="E15" s="96"/>
      <c r="F15" s="59"/>
    </row>
    <row r="16" spans="1:6" x14ac:dyDescent="0.25">
      <c r="A16" s="55" t="s">
        <v>111</v>
      </c>
      <c r="B16" s="60" t="s">
        <v>113</v>
      </c>
      <c r="C16" s="55">
        <v>8</v>
      </c>
      <c r="D16" s="61">
        <v>25500</v>
      </c>
      <c r="E16" s="56">
        <f>D16*C16</f>
        <v>204000</v>
      </c>
    </row>
    <row r="17" spans="1:6" x14ac:dyDescent="0.25">
      <c r="A17" s="55" t="s">
        <v>91</v>
      </c>
      <c r="B17" s="55"/>
      <c r="C17" s="55"/>
      <c r="D17" s="62"/>
      <c r="E17" s="56">
        <f>SUM(E16:E16)</f>
        <v>204000</v>
      </c>
    </row>
    <row r="18" spans="1:6" x14ac:dyDescent="0.25">
      <c r="A18" s="96" t="s">
        <v>107</v>
      </c>
      <c r="B18" s="96"/>
      <c r="C18" s="96"/>
      <c r="D18" s="96"/>
      <c r="E18" s="96"/>
      <c r="F18" s="59"/>
    </row>
    <row r="19" spans="1:6" x14ac:dyDescent="0.25">
      <c r="A19" s="63" t="s">
        <v>92</v>
      </c>
      <c r="B19" s="55"/>
      <c r="C19" s="55"/>
      <c r="D19" s="55"/>
      <c r="E19" s="64" t="s">
        <v>86</v>
      </c>
    </row>
    <row r="20" spans="1:6" x14ac:dyDescent="0.25">
      <c r="A20" s="55" t="s">
        <v>93</v>
      </c>
      <c r="B20" s="55"/>
      <c r="C20" s="55"/>
      <c r="D20" s="55"/>
      <c r="E20" s="56">
        <f>E17</f>
        <v>204000</v>
      </c>
    </row>
    <row r="21" spans="1:6" x14ac:dyDescent="0.25">
      <c r="A21" s="55" t="s">
        <v>94</v>
      </c>
      <c r="B21" s="55"/>
      <c r="C21" s="55"/>
      <c r="D21" s="55"/>
      <c r="E21" s="56">
        <f>E14</f>
        <v>3556852.4550000001</v>
      </c>
    </row>
    <row r="22" spans="1:6" x14ac:dyDescent="0.25">
      <c r="A22" s="55" t="s">
        <v>95</v>
      </c>
      <c r="B22" s="55" t="s">
        <v>88</v>
      </c>
      <c r="C22" s="55">
        <v>34</v>
      </c>
      <c r="D22" s="55"/>
      <c r="E22" s="56">
        <f>E21*C22/100</f>
        <v>1209329.8347</v>
      </c>
    </row>
    <row r="23" spans="1:6" x14ac:dyDescent="0.25">
      <c r="A23" s="55" t="s">
        <v>96</v>
      </c>
      <c r="B23" s="55" t="s">
        <v>88</v>
      </c>
      <c r="C23" s="55">
        <v>0.9</v>
      </c>
      <c r="D23" s="55"/>
      <c r="E23" s="56">
        <f>E21*C23/100</f>
        <v>32011.672095000002</v>
      </c>
    </row>
    <row r="24" spans="1:6" hidden="1" x14ac:dyDescent="0.25">
      <c r="A24" s="55" t="s">
        <v>97</v>
      </c>
      <c r="B24" s="55" t="s">
        <v>88</v>
      </c>
      <c r="C24" s="65"/>
      <c r="D24" s="55"/>
      <c r="E24" s="56">
        <f>E21*C24/100</f>
        <v>0</v>
      </c>
    </row>
    <row r="25" spans="1:6" hidden="1" x14ac:dyDescent="0.25">
      <c r="A25" s="55" t="s">
        <v>97</v>
      </c>
      <c r="B25" s="55" t="s">
        <v>88</v>
      </c>
      <c r="C25" s="65"/>
      <c r="D25" s="55"/>
      <c r="E25" s="56">
        <f>C25*E21/100</f>
        <v>0</v>
      </c>
    </row>
    <row r="26" spans="1:6" x14ac:dyDescent="0.25">
      <c r="A26" s="66" t="s">
        <v>98</v>
      </c>
      <c r="B26" s="55"/>
      <c r="C26" s="55"/>
      <c r="D26" s="55"/>
      <c r="E26" s="67">
        <f>SUM(E20:E25)</f>
        <v>5002193.9617949994</v>
      </c>
    </row>
    <row r="27" spans="1:6" x14ac:dyDescent="0.25">
      <c r="A27" s="55" t="s">
        <v>99</v>
      </c>
      <c r="B27" s="55" t="s">
        <v>88</v>
      </c>
      <c r="C27" s="68">
        <v>9.3000000000000007</v>
      </c>
      <c r="D27" s="55"/>
      <c r="E27" s="56">
        <f>E31*C27/100</f>
        <v>111600</v>
      </c>
    </row>
    <row r="28" spans="1:6" x14ac:dyDescent="0.25">
      <c r="A28" s="66" t="s">
        <v>100</v>
      </c>
      <c r="B28" s="55"/>
      <c r="C28" s="55"/>
      <c r="D28" s="55"/>
      <c r="E28" s="67">
        <f>SUM(E26:E27)</f>
        <v>5113793.9617949994</v>
      </c>
    </row>
    <row r="29" spans="1:6" x14ac:dyDescent="0.25">
      <c r="A29" s="69" t="s">
        <v>101</v>
      </c>
      <c r="B29" s="69" t="s">
        <v>88</v>
      </c>
      <c r="C29" s="70"/>
      <c r="D29" s="69"/>
      <c r="E29" s="71">
        <f>E31-E28</f>
        <v>-3913793.9617949994</v>
      </c>
    </row>
    <row r="30" spans="1:6" x14ac:dyDescent="0.25">
      <c r="A30" s="70" t="s">
        <v>102</v>
      </c>
      <c r="B30" s="72" t="s">
        <v>88</v>
      </c>
      <c r="C30" s="70"/>
      <c r="D30" s="70"/>
      <c r="E30" s="73">
        <f>E29/E28*100</f>
        <v>-76.534056534831791</v>
      </c>
    </row>
    <row r="31" spans="1:6" x14ac:dyDescent="0.25">
      <c r="A31" s="63" t="s">
        <v>103</v>
      </c>
      <c r="B31" s="63"/>
      <c r="C31" s="63"/>
      <c r="D31" s="63"/>
      <c r="E31" s="74">
        <v>1200000</v>
      </c>
    </row>
    <row r="32" spans="1:6" x14ac:dyDescent="0.25">
      <c r="A32" s="69" t="s">
        <v>104</v>
      </c>
      <c r="B32" s="69" t="s">
        <v>88</v>
      </c>
      <c r="C32" s="69">
        <v>20</v>
      </c>
      <c r="D32" s="63"/>
      <c r="E32" s="71">
        <f>E31*C32/100</f>
        <v>240000</v>
      </c>
    </row>
    <row r="33" spans="1:6" x14ac:dyDescent="0.25">
      <c r="A33" s="63" t="s">
        <v>105</v>
      </c>
      <c r="B33" s="70"/>
      <c r="C33" s="70"/>
      <c r="D33" s="63"/>
      <c r="E33" s="75">
        <f>E31+E32</f>
        <v>1440000</v>
      </c>
      <c r="F33" s="79">
        <f>E33/(30*24)</f>
        <v>2000</v>
      </c>
    </row>
    <row r="35" spans="1:6" x14ac:dyDescent="0.25">
      <c r="A35" s="76" t="s">
        <v>46</v>
      </c>
      <c r="B35" s="76"/>
      <c r="C35" s="76"/>
      <c r="D35" s="76"/>
      <c r="E35" s="77" t="s">
        <v>47</v>
      </c>
      <c r="F35" s="78"/>
    </row>
    <row r="36" spans="1:6" x14ac:dyDescent="0.25">
      <c r="A36" s="76"/>
      <c r="B36" s="76"/>
      <c r="C36" s="76"/>
      <c r="D36" s="76"/>
      <c r="E36" s="76"/>
      <c r="F36" s="76"/>
    </row>
    <row r="37" spans="1:6" x14ac:dyDescent="0.25">
      <c r="A37" s="76" t="s">
        <v>106</v>
      </c>
      <c r="B37" s="76"/>
      <c r="C37" s="76"/>
      <c r="D37" s="76"/>
      <c r="E37" t="s">
        <v>14</v>
      </c>
      <c r="F37" s="76"/>
    </row>
  </sheetData>
  <mergeCells count="10">
    <mergeCell ref="A12:E12"/>
    <mergeCell ref="A15:E15"/>
    <mergeCell ref="A18:E18"/>
    <mergeCell ref="A7:E7"/>
    <mergeCell ref="A8:E8"/>
    <mergeCell ref="A10:A11"/>
    <mergeCell ref="B10:B11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B10" sqref="B10:B11"/>
    </sheetView>
  </sheetViews>
  <sheetFormatPr defaultColWidth="8.875" defaultRowHeight="15" x14ac:dyDescent="0.25"/>
  <cols>
    <col min="1" max="1" width="36" style="3" customWidth="1"/>
    <col min="2" max="2" width="36.875" style="3" customWidth="1"/>
    <col min="3" max="3" width="15.75" style="3" customWidth="1"/>
    <col min="4" max="4" width="11.625" style="3" customWidth="1"/>
    <col min="5" max="5" width="9.875" style="3" customWidth="1"/>
    <col min="6" max="6" width="11.5" style="3" customWidth="1"/>
    <col min="7" max="16384" width="8.875" style="3"/>
  </cols>
  <sheetData>
    <row r="1" spans="1:6" ht="18.75" x14ac:dyDescent="0.3">
      <c r="A1" s="1"/>
      <c r="B1" s="2" t="s">
        <v>18</v>
      </c>
    </row>
    <row r="2" spans="1:6" ht="18.75" x14ac:dyDescent="0.3">
      <c r="B2" s="2" t="s">
        <v>19</v>
      </c>
    </row>
    <row r="3" spans="1:6" ht="18.75" x14ac:dyDescent="0.3">
      <c r="B3" s="2" t="s">
        <v>20</v>
      </c>
    </row>
    <row r="4" spans="1:6" ht="18.75" x14ac:dyDescent="0.3">
      <c r="B4" s="4" t="s">
        <v>21</v>
      </c>
    </row>
    <row r="5" spans="1:6" ht="18.75" x14ac:dyDescent="0.3">
      <c r="A5" s="1"/>
      <c r="E5" s="4"/>
      <c r="F5" s="4"/>
    </row>
    <row r="6" spans="1:6" ht="18.75" x14ac:dyDescent="0.3">
      <c r="A6" s="104" t="s">
        <v>17</v>
      </c>
      <c r="B6" s="104"/>
    </row>
    <row r="7" spans="1:6" ht="18.75" x14ac:dyDescent="0.3">
      <c r="A7" s="105" t="s">
        <v>114</v>
      </c>
      <c r="B7" s="105"/>
    </row>
    <row r="9" spans="1:6" ht="18.75" x14ac:dyDescent="0.3">
      <c r="B9" s="80" t="s">
        <v>117</v>
      </c>
      <c r="C9" s="4"/>
      <c r="D9" s="4"/>
      <c r="E9" s="4"/>
      <c r="F9" s="4"/>
    </row>
    <row r="10" spans="1:6" ht="18.75" x14ac:dyDescent="0.3">
      <c r="A10" s="106" t="s">
        <v>2</v>
      </c>
      <c r="B10" s="106" t="s">
        <v>3</v>
      </c>
      <c r="C10" s="6"/>
      <c r="D10" s="6"/>
      <c r="E10" s="6"/>
      <c r="F10" s="6"/>
    </row>
    <row r="11" spans="1:6" ht="46.9" customHeight="1" x14ac:dyDescent="0.25">
      <c r="A11" s="106"/>
      <c r="B11" s="106"/>
      <c r="C11" s="41"/>
      <c r="D11" s="41"/>
    </row>
    <row r="12" spans="1:6" ht="37.35" customHeight="1" x14ac:dyDescent="0.25">
      <c r="A12" s="106" t="s">
        <v>4</v>
      </c>
      <c r="B12" s="106"/>
    </row>
    <row r="13" spans="1:6" ht="32.25" customHeight="1" x14ac:dyDescent="0.25">
      <c r="A13" s="40" t="s">
        <v>5</v>
      </c>
      <c r="B13" s="9">
        <v>60000</v>
      </c>
    </row>
    <row r="14" spans="1:6" ht="40.15" hidden="1" customHeight="1" x14ac:dyDescent="0.25">
      <c r="A14" s="40"/>
      <c r="B14" s="9"/>
    </row>
    <row r="15" spans="1:6" ht="33.4" customHeight="1" x14ac:dyDescent="0.25">
      <c r="A15" s="40" t="s">
        <v>7</v>
      </c>
      <c r="B15" s="9">
        <v>30000</v>
      </c>
    </row>
    <row r="16" spans="1:6" ht="33.950000000000003" hidden="1" customHeight="1" x14ac:dyDescent="0.25">
      <c r="A16" s="103"/>
      <c r="B16" s="103"/>
    </row>
    <row r="17" spans="1:8" ht="20.45" hidden="1" customHeight="1" x14ac:dyDescent="0.25">
      <c r="A17" s="40"/>
      <c r="B17" s="8"/>
    </row>
    <row r="18" spans="1:8" ht="15" customHeight="1" x14ac:dyDescent="0.25">
      <c r="A18" s="10"/>
      <c r="B18" s="11"/>
    </row>
    <row r="19" spans="1:8" ht="17.100000000000001" customHeight="1" x14ac:dyDescent="0.25">
      <c r="A19" s="12" t="s">
        <v>10</v>
      </c>
    </row>
    <row r="20" spans="1:8" ht="20.45" customHeight="1" x14ac:dyDescent="0.25">
      <c r="A20" s="12" t="s">
        <v>11</v>
      </c>
    </row>
    <row r="21" spans="1:8" ht="18.399999999999999" customHeight="1" x14ac:dyDescent="0.25">
      <c r="A21" s="12" t="s">
        <v>116</v>
      </c>
    </row>
    <row r="22" spans="1:8" ht="15.6" customHeight="1" x14ac:dyDescent="0.3">
      <c r="A22" s="13"/>
    </row>
    <row r="23" spans="1:8" ht="15.75" x14ac:dyDescent="0.25">
      <c r="C23" s="14"/>
      <c r="D23" s="14"/>
      <c r="E23" s="14"/>
      <c r="F23" s="14"/>
    </row>
    <row r="24" spans="1:8" s="17" customFormat="1" ht="17.100000000000001" customHeight="1" x14ac:dyDescent="0.25">
      <c r="A24" s="15" t="s">
        <v>13</v>
      </c>
      <c r="B24" s="16" t="s">
        <v>14</v>
      </c>
      <c r="C24" s="3"/>
      <c r="D24" s="3"/>
      <c r="E24" s="3"/>
      <c r="F24" s="3"/>
    </row>
    <row r="25" spans="1:8" ht="18.75" x14ac:dyDescent="0.3">
      <c r="E25" s="18"/>
    </row>
    <row r="26" spans="1:8" ht="18.75" x14ac:dyDescent="0.3">
      <c r="E26" s="18"/>
      <c r="H26" s="18"/>
    </row>
    <row r="27" spans="1:8" ht="18.75" x14ac:dyDescent="0.3">
      <c r="H27" s="18"/>
    </row>
    <row r="29" spans="1:8" x14ac:dyDescent="0.25">
      <c r="A29" s="42">
        <v>3556852.4550000001</v>
      </c>
    </row>
  </sheetData>
  <mergeCells count="6">
    <mergeCell ref="A16:B16"/>
    <mergeCell ref="A6:B6"/>
    <mergeCell ref="A7:B7"/>
    <mergeCell ref="A10:A11"/>
    <mergeCell ref="B10:B11"/>
    <mergeCell ref="A12:B12"/>
  </mergeCells>
  <printOptions horizontalCentered="1"/>
  <pageMargins left="0" right="0" top="0.78740157480314965" bottom="0.19685039370078741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F5" sqref="F5"/>
    </sheetView>
  </sheetViews>
  <sheetFormatPr defaultColWidth="8.875" defaultRowHeight="15" x14ac:dyDescent="0.25"/>
  <cols>
    <col min="1" max="1" width="32.75" style="3" customWidth="1"/>
    <col min="2" max="2" width="7.875" style="3" customWidth="1"/>
    <col min="3" max="3" width="10.75" style="3" customWidth="1"/>
    <col min="4" max="4" width="10.375" style="3" customWidth="1"/>
    <col min="5" max="5" width="32.125" style="3" customWidth="1"/>
    <col min="6" max="6" width="15.75" style="3" customWidth="1"/>
    <col min="7" max="7" width="11.625" style="3" customWidth="1"/>
    <col min="8" max="8" width="9.875" style="3" customWidth="1"/>
    <col min="9" max="9" width="11.5" style="3" customWidth="1"/>
    <col min="10" max="16384" width="8.875" style="3"/>
  </cols>
  <sheetData>
    <row r="1" spans="1:9" ht="18.75" x14ac:dyDescent="0.3">
      <c r="A1" s="1"/>
      <c r="B1" s="1"/>
      <c r="C1" s="1"/>
      <c r="D1" s="1"/>
      <c r="E1" s="2" t="s">
        <v>48</v>
      </c>
    </row>
    <row r="2" spans="1:9" ht="18.75" x14ac:dyDescent="0.3">
      <c r="E2" s="2" t="s">
        <v>49</v>
      </c>
    </row>
    <row r="3" spans="1:9" ht="18.75" x14ac:dyDescent="0.3">
      <c r="E3" s="2" t="s">
        <v>50</v>
      </c>
    </row>
    <row r="4" spans="1:9" ht="18.75" x14ac:dyDescent="0.3">
      <c r="E4" s="4" t="s">
        <v>51</v>
      </c>
    </row>
    <row r="5" spans="1:9" ht="18.75" x14ac:dyDescent="0.3">
      <c r="A5" s="1"/>
      <c r="B5" s="1"/>
      <c r="C5" s="1"/>
      <c r="D5" s="1"/>
      <c r="H5" s="4"/>
      <c r="I5" s="4"/>
    </row>
    <row r="6" spans="1:9" ht="18.75" x14ac:dyDescent="0.3">
      <c r="A6" s="104" t="s">
        <v>17</v>
      </c>
      <c r="B6" s="104"/>
      <c r="C6" s="104"/>
      <c r="D6" s="104"/>
      <c r="E6" s="104"/>
    </row>
    <row r="7" spans="1:9" ht="18.75" x14ac:dyDescent="0.3">
      <c r="A7" s="105" t="s">
        <v>140</v>
      </c>
      <c r="B7" s="105"/>
      <c r="C7" s="105"/>
      <c r="D7" s="105"/>
      <c r="E7" s="105"/>
    </row>
    <row r="9" spans="1:9" ht="18.75" x14ac:dyDescent="0.3">
      <c r="E9" s="82" t="s">
        <v>141</v>
      </c>
      <c r="F9" s="4"/>
      <c r="G9" s="4"/>
      <c r="H9" s="4"/>
      <c r="I9" s="4"/>
    </row>
    <row r="10" spans="1:9" ht="18.75" x14ac:dyDescent="0.3">
      <c r="A10" s="106" t="s">
        <v>2</v>
      </c>
      <c r="B10" s="113" t="s">
        <v>118</v>
      </c>
      <c r="C10" s="113" t="s">
        <v>121</v>
      </c>
      <c r="D10" s="113" t="s">
        <v>120</v>
      </c>
      <c r="E10" s="113" t="s">
        <v>122</v>
      </c>
      <c r="F10" s="6"/>
      <c r="G10" s="6"/>
      <c r="H10" s="6"/>
      <c r="I10" s="6"/>
    </row>
    <row r="11" spans="1:9" ht="46.9" customHeight="1" x14ac:dyDescent="0.25">
      <c r="A11" s="106"/>
      <c r="B11" s="114"/>
      <c r="C11" s="114"/>
      <c r="D11" s="114"/>
      <c r="E11" s="114"/>
      <c r="F11" s="82"/>
      <c r="G11" s="82"/>
    </row>
    <row r="12" spans="1:9" ht="32.25" customHeight="1" x14ac:dyDescent="0.25">
      <c r="A12" s="129" t="s">
        <v>139</v>
      </c>
      <c r="B12" s="81" t="s">
        <v>119</v>
      </c>
      <c r="C12" s="81">
        <v>100000</v>
      </c>
      <c r="D12" s="81">
        <v>20000</v>
      </c>
      <c r="E12" s="9">
        <v>120000</v>
      </c>
    </row>
    <row r="13" spans="1:9" ht="40.15" hidden="1" customHeight="1" x14ac:dyDescent="0.25">
      <c r="A13" s="81"/>
      <c r="B13" s="81"/>
      <c r="C13" s="81"/>
      <c r="D13" s="81"/>
      <c r="E13" s="9"/>
    </row>
    <row r="14" spans="1:9" ht="33.4" customHeight="1" x14ac:dyDescent="0.25">
      <c r="A14" s="129" t="s">
        <v>138</v>
      </c>
      <c r="B14" s="81" t="s">
        <v>119</v>
      </c>
      <c r="C14" s="81">
        <v>141667</v>
      </c>
      <c r="D14" s="81">
        <v>28333</v>
      </c>
      <c r="E14" s="9">
        <v>170000</v>
      </c>
    </row>
    <row r="15" spans="1:9" ht="33.950000000000003" hidden="1" customHeight="1" x14ac:dyDescent="0.25">
      <c r="A15" s="103"/>
      <c r="B15" s="103"/>
      <c r="C15" s="103"/>
      <c r="D15" s="103"/>
      <c r="E15" s="103"/>
    </row>
    <row r="16" spans="1:9" ht="20.45" hidden="1" customHeight="1" x14ac:dyDescent="0.25">
      <c r="A16" s="81"/>
      <c r="B16" s="81"/>
      <c r="C16" s="81"/>
      <c r="D16" s="81"/>
      <c r="E16" s="8"/>
    </row>
    <row r="17" spans="1:11" ht="15" customHeight="1" x14ac:dyDescent="0.25">
      <c r="A17" s="10"/>
      <c r="B17" s="10"/>
      <c r="C17" s="10"/>
      <c r="D17" s="10"/>
      <c r="E17" s="11"/>
    </row>
    <row r="18" spans="1:11" ht="17.100000000000001" customHeight="1" x14ac:dyDescent="0.25">
      <c r="A18" s="12" t="s">
        <v>10</v>
      </c>
      <c r="B18" s="12"/>
      <c r="C18" s="12"/>
      <c r="D18" s="12"/>
    </row>
    <row r="19" spans="1:11" ht="20.45" customHeight="1" x14ac:dyDescent="0.25">
      <c r="A19" s="12" t="s">
        <v>11</v>
      </c>
      <c r="B19" s="12"/>
      <c r="C19" s="12"/>
      <c r="D19" s="12"/>
    </row>
    <row r="20" spans="1:11" ht="18.399999999999999" customHeight="1" x14ac:dyDescent="0.25">
      <c r="A20" s="12" t="s">
        <v>137</v>
      </c>
      <c r="B20" s="12"/>
      <c r="C20" s="12"/>
      <c r="D20" s="12"/>
    </row>
    <row r="21" spans="1:11" ht="15.6" customHeight="1" x14ac:dyDescent="0.3">
      <c r="A21" s="13"/>
      <c r="B21" s="13"/>
      <c r="C21" s="13"/>
      <c r="D21" s="13"/>
    </row>
    <row r="22" spans="1:11" ht="15.75" x14ac:dyDescent="0.25">
      <c r="F22" s="14"/>
      <c r="G22" s="14"/>
      <c r="H22" s="14"/>
      <c r="I22" s="14"/>
    </row>
    <row r="23" spans="1:11" s="17" customFormat="1" ht="17.100000000000001" customHeight="1" x14ac:dyDescent="0.25">
      <c r="A23" s="15" t="s">
        <v>13</v>
      </c>
      <c r="B23" s="15"/>
      <c r="C23" s="15"/>
      <c r="D23" s="15"/>
      <c r="E23" s="16" t="s">
        <v>14</v>
      </c>
      <c r="F23" s="3"/>
      <c r="G23" s="3"/>
      <c r="H23" s="3"/>
      <c r="I23" s="3"/>
    </row>
    <row r="24" spans="1:11" ht="18.75" x14ac:dyDescent="0.3">
      <c r="H24" s="18"/>
    </row>
    <row r="25" spans="1:11" ht="18.75" x14ac:dyDescent="0.3">
      <c r="H25" s="18"/>
      <c r="K25" s="18"/>
    </row>
    <row r="26" spans="1:11" ht="18.75" x14ac:dyDescent="0.3">
      <c r="K26" s="18"/>
    </row>
    <row r="28" spans="1:11" x14ac:dyDescent="0.25">
      <c r="A28" s="42">
        <v>3556852.4550000001</v>
      </c>
      <c r="B28" s="42"/>
      <c r="C28" s="42"/>
      <c r="D28" s="42"/>
    </row>
  </sheetData>
  <mergeCells count="8">
    <mergeCell ref="A6:E6"/>
    <mergeCell ref="A7:E7"/>
    <mergeCell ref="A10:A11"/>
    <mergeCell ref="E10:E11"/>
    <mergeCell ref="A15:E15"/>
    <mergeCell ref="B10:B11"/>
    <mergeCell ref="C10:C11"/>
    <mergeCell ref="D10:D11"/>
  </mergeCells>
  <printOptions horizontalCentered="1"/>
  <pageMargins left="0" right="0" top="0.78740157480314965" bottom="0.19685039370078741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4" workbookViewId="0">
      <selection sqref="A1:B25"/>
    </sheetView>
  </sheetViews>
  <sheetFormatPr defaultColWidth="8.875" defaultRowHeight="15" x14ac:dyDescent="0.25"/>
  <cols>
    <col min="1" max="1" width="36" style="3" customWidth="1"/>
    <col min="2" max="2" width="36.875" style="3" customWidth="1"/>
    <col min="3" max="3" width="15.75" style="3" customWidth="1"/>
    <col min="4" max="4" width="11.625" style="3" customWidth="1"/>
    <col min="5" max="5" width="9.875" style="3" customWidth="1"/>
    <col min="6" max="6" width="11.5" style="3" customWidth="1"/>
    <col min="7" max="16384" width="8.875" style="3"/>
  </cols>
  <sheetData>
    <row r="1" spans="1:6" ht="18.75" x14ac:dyDescent="0.3">
      <c r="A1" s="1"/>
      <c r="B1" s="2" t="s">
        <v>18</v>
      </c>
    </row>
    <row r="2" spans="1:6" ht="18.75" x14ac:dyDescent="0.3">
      <c r="B2" s="2" t="s">
        <v>19</v>
      </c>
    </row>
    <row r="3" spans="1:6" ht="18.75" x14ac:dyDescent="0.3">
      <c r="B3" s="2" t="s">
        <v>20</v>
      </c>
    </row>
    <row r="4" spans="1:6" ht="18.75" x14ac:dyDescent="0.3">
      <c r="B4" s="4" t="s">
        <v>21</v>
      </c>
    </row>
    <row r="5" spans="1:6" ht="18.75" x14ac:dyDescent="0.3">
      <c r="B5" s="4"/>
    </row>
    <row r="6" spans="1:6" ht="18.75" x14ac:dyDescent="0.3">
      <c r="B6" s="4"/>
    </row>
    <row r="7" spans="1:6" ht="18.75" x14ac:dyDescent="0.3">
      <c r="A7" s="1"/>
      <c r="E7" s="4"/>
      <c r="F7" s="4"/>
    </row>
    <row r="8" spans="1:6" ht="18.75" x14ac:dyDescent="0.3">
      <c r="A8" s="104" t="s">
        <v>17</v>
      </c>
      <c r="B8" s="104"/>
    </row>
    <row r="9" spans="1:6" ht="18.75" x14ac:dyDescent="0.3">
      <c r="A9" s="105" t="s">
        <v>127</v>
      </c>
      <c r="B9" s="105"/>
    </row>
    <row r="11" spans="1:6" ht="19.5" thickBot="1" x14ac:dyDescent="0.35">
      <c r="B11" s="83" t="s">
        <v>123</v>
      </c>
      <c r="C11" s="4"/>
      <c r="D11" s="4"/>
      <c r="E11" s="4"/>
      <c r="F11" s="4"/>
    </row>
    <row r="12" spans="1:6" ht="18.75" x14ac:dyDescent="0.3">
      <c r="A12" s="119" t="s">
        <v>2</v>
      </c>
      <c r="B12" s="121" t="s">
        <v>125</v>
      </c>
      <c r="C12" s="6"/>
      <c r="D12" s="6"/>
      <c r="E12" s="6"/>
      <c r="F12" s="6"/>
    </row>
    <row r="13" spans="1:6" ht="46.9" customHeight="1" x14ac:dyDescent="0.25">
      <c r="A13" s="120"/>
      <c r="B13" s="122"/>
      <c r="C13" s="83"/>
      <c r="D13" s="83"/>
    </row>
    <row r="14" spans="1:6" ht="32.25" customHeight="1" x14ac:dyDescent="0.25">
      <c r="A14" s="88" t="s">
        <v>135</v>
      </c>
      <c r="B14" s="86">
        <v>25</v>
      </c>
    </row>
    <row r="15" spans="1:6" ht="15" customHeight="1" x14ac:dyDescent="0.25">
      <c r="A15" s="115" t="s">
        <v>136</v>
      </c>
      <c r="B15" s="117">
        <v>50</v>
      </c>
    </row>
    <row r="16" spans="1:6" ht="15" customHeight="1" thickBot="1" x14ac:dyDescent="0.3">
      <c r="A16" s="116"/>
      <c r="B16" s="118"/>
    </row>
    <row r="17" spans="1:8" ht="15" customHeight="1" x14ac:dyDescent="0.25">
      <c r="A17" s="14"/>
      <c r="B17" s="85"/>
    </row>
    <row r="18" spans="1:8" ht="15" customHeight="1" x14ac:dyDescent="0.25">
      <c r="A18" s="14"/>
      <c r="B18" s="85"/>
    </row>
    <row r="19" spans="1:8" ht="15" customHeight="1" x14ac:dyDescent="0.25">
      <c r="A19" s="14"/>
      <c r="B19" s="85"/>
    </row>
    <row r="20" spans="1:8" ht="17.100000000000001" customHeight="1" x14ac:dyDescent="0.25">
      <c r="A20" s="12" t="s">
        <v>10</v>
      </c>
    </row>
    <row r="21" spans="1:8" ht="20.45" customHeight="1" x14ac:dyDescent="0.25">
      <c r="A21" s="12" t="s">
        <v>126</v>
      </c>
    </row>
    <row r="22" spans="1:8" ht="15.6" customHeight="1" x14ac:dyDescent="0.25">
      <c r="A22" s="89"/>
      <c r="B22" s="89"/>
    </row>
    <row r="23" spans="1:8" ht="15.6" customHeight="1" x14ac:dyDescent="0.25">
      <c r="A23" s="89"/>
      <c r="B23" s="89"/>
    </row>
    <row r="24" spans="1:8" ht="15.75" x14ac:dyDescent="0.25">
      <c r="A24" s="87"/>
      <c r="C24" s="14"/>
      <c r="D24" s="14"/>
      <c r="E24" s="14"/>
      <c r="F24" s="14"/>
    </row>
    <row r="25" spans="1:8" s="17" customFormat="1" ht="17.100000000000001" customHeight="1" x14ac:dyDescent="0.25">
      <c r="A25" s="15" t="s">
        <v>13</v>
      </c>
      <c r="B25" s="16" t="s">
        <v>124</v>
      </c>
      <c r="C25" s="3"/>
      <c r="D25" s="3"/>
      <c r="E25" s="3"/>
      <c r="F25" s="3"/>
    </row>
    <row r="26" spans="1:8" ht="18.75" x14ac:dyDescent="0.3">
      <c r="E26" s="18"/>
    </row>
    <row r="27" spans="1:8" ht="18.75" x14ac:dyDescent="0.3">
      <c r="E27" s="18"/>
      <c r="H27" s="18"/>
    </row>
    <row r="28" spans="1:8" ht="18.75" x14ac:dyDescent="0.3">
      <c r="H28" s="18"/>
    </row>
    <row r="30" spans="1:8" x14ac:dyDescent="0.25">
      <c r="A30" s="42">
        <v>3556852.4550000001</v>
      </c>
    </row>
  </sheetData>
  <mergeCells count="6">
    <mergeCell ref="A15:A16"/>
    <mergeCell ref="B15:B16"/>
    <mergeCell ref="A8:B8"/>
    <mergeCell ref="A9:B9"/>
    <mergeCell ref="A12:A13"/>
    <mergeCell ref="B12:B13"/>
  </mergeCells>
  <printOptions horizontalCentered="1"/>
  <pageMargins left="0.59055118110236227" right="0.59055118110236227" top="0.78740157480314965" bottom="0.19685039370078741" header="0" footer="0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7" workbookViewId="0">
      <selection sqref="A1:B29"/>
    </sheetView>
  </sheetViews>
  <sheetFormatPr defaultColWidth="8.875" defaultRowHeight="15" x14ac:dyDescent="0.25"/>
  <cols>
    <col min="1" max="1" width="36" style="3" customWidth="1"/>
    <col min="2" max="2" width="36.875" style="3" customWidth="1"/>
    <col min="3" max="3" width="15.75" style="3" customWidth="1"/>
    <col min="4" max="4" width="11.625" style="3" customWidth="1"/>
    <col min="5" max="5" width="9.875" style="3" customWidth="1"/>
    <col min="6" max="6" width="11.5" style="3" customWidth="1"/>
    <col min="7" max="16384" width="8.875" style="3"/>
  </cols>
  <sheetData>
    <row r="1" spans="1:6" ht="18.75" x14ac:dyDescent="0.3">
      <c r="A1" s="1"/>
      <c r="B1" s="2" t="s">
        <v>18</v>
      </c>
    </row>
    <row r="2" spans="1:6" ht="18.75" x14ac:dyDescent="0.3">
      <c r="B2" s="2" t="s">
        <v>19</v>
      </c>
    </row>
    <row r="3" spans="1:6" ht="18.75" x14ac:dyDescent="0.3">
      <c r="B3" s="2" t="s">
        <v>20</v>
      </c>
    </row>
    <row r="4" spans="1:6" ht="18.75" x14ac:dyDescent="0.3">
      <c r="B4" s="4" t="s">
        <v>21</v>
      </c>
    </row>
    <row r="5" spans="1:6" ht="18.75" x14ac:dyDescent="0.3">
      <c r="B5" s="4"/>
    </row>
    <row r="6" spans="1:6" ht="18.75" x14ac:dyDescent="0.3">
      <c r="B6" s="4"/>
    </row>
    <row r="7" spans="1:6" ht="18.75" x14ac:dyDescent="0.3">
      <c r="A7" s="1"/>
      <c r="E7" s="4"/>
      <c r="F7" s="4"/>
    </row>
    <row r="8" spans="1:6" ht="18.75" x14ac:dyDescent="0.3">
      <c r="A8" s="104" t="s">
        <v>17</v>
      </c>
      <c r="B8" s="104"/>
    </row>
    <row r="9" spans="1:6" ht="18.75" x14ac:dyDescent="0.3">
      <c r="A9" s="105" t="s">
        <v>128</v>
      </c>
      <c r="B9" s="105"/>
    </row>
    <row r="11" spans="1:6" ht="19.5" thickBot="1" x14ac:dyDescent="0.35">
      <c r="B11" s="84" t="s">
        <v>123</v>
      </c>
      <c r="C11" s="4"/>
      <c r="D11" s="4"/>
      <c r="E11" s="4"/>
      <c r="F11" s="4"/>
    </row>
    <row r="12" spans="1:6" ht="18.75" x14ac:dyDescent="0.3">
      <c r="A12" s="119" t="s">
        <v>2</v>
      </c>
      <c r="B12" s="121" t="s">
        <v>125</v>
      </c>
      <c r="C12" s="6"/>
      <c r="D12" s="6"/>
      <c r="E12" s="6"/>
      <c r="F12" s="6"/>
    </row>
    <row r="13" spans="1:6" ht="46.9" customHeight="1" x14ac:dyDescent="0.25">
      <c r="A13" s="120"/>
      <c r="B13" s="122"/>
      <c r="C13" s="84"/>
      <c r="D13" s="84"/>
    </row>
    <row r="14" spans="1:6" ht="32.25" customHeight="1" x14ac:dyDescent="0.25">
      <c r="A14" s="88" t="s">
        <v>131</v>
      </c>
      <c r="B14" s="86">
        <v>25</v>
      </c>
    </row>
    <row r="15" spans="1:6" ht="15" customHeight="1" x14ac:dyDescent="0.25">
      <c r="A15" s="115" t="s">
        <v>132</v>
      </c>
      <c r="B15" s="117">
        <v>30</v>
      </c>
    </row>
    <row r="16" spans="1:6" ht="15" customHeight="1" x14ac:dyDescent="0.25">
      <c r="A16" s="127"/>
      <c r="B16" s="128"/>
    </row>
    <row r="17" spans="1:8" ht="15" customHeight="1" x14ac:dyDescent="0.25">
      <c r="A17" s="125" t="s">
        <v>133</v>
      </c>
      <c r="B17" s="126">
        <v>50</v>
      </c>
    </row>
    <row r="18" spans="1:8" ht="15" customHeight="1" x14ac:dyDescent="0.25">
      <c r="A18" s="125"/>
      <c r="B18" s="126"/>
    </row>
    <row r="19" spans="1:8" ht="15" customHeight="1" x14ac:dyDescent="0.25">
      <c r="A19" s="115" t="s">
        <v>134</v>
      </c>
      <c r="B19" s="123">
        <v>70</v>
      </c>
    </row>
    <row r="20" spans="1:8" ht="15" customHeight="1" thickBot="1" x14ac:dyDescent="0.3">
      <c r="A20" s="116"/>
      <c r="B20" s="124"/>
    </row>
    <row r="21" spans="1:8" ht="15" customHeight="1" x14ac:dyDescent="0.25">
      <c r="A21" s="90"/>
      <c r="B21" s="92"/>
    </row>
    <row r="22" spans="1:8" ht="15" customHeight="1" x14ac:dyDescent="0.25">
      <c r="A22" s="90"/>
      <c r="B22" s="92"/>
    </row>
    <row r="23" spans="1:8" ht="15" customHeight="1" x14ac:dyDescent="0.25">
      <c r="A23" s="90"/>
      <c r="B23" s="92"/>
    </row>
    <row r="24" spans="1:8" ht="17.100000000000001" customHeight="1" x14ac:dyDescent="0.25">
      <c r="A24" s="12" t="s">
        <v>10</v>
      </c>
      <c r="B24" s="91"/>
    </row>
    <row r="25" spans="1:8" ht="20.45" customHeight="1" x14ac:dyDescent="0.25">
      <c r="A25" s="12" t="s">
        <v>126</v>
      </c>
    </row>
    <row r="26" spans="1:8" ht="15.6" customHeight="1" x14ac:dyDescent="0.25">
      <c r="A26" s="89"/>
      <c r="B26" s="89"/>
    </row>
    <row r="27" spans="1:8" ht="15.6" customHeight="1" x14ac:dyDescent="0.25">
      <c r="A27" s="89"/>
      <c r="B27" s="89"/>
    </row>
    <row r="28" spans="1:8" ht="15.75" x14ac:dyDescent="0.25">
      <c r="A28" s="87"/>
      <c r="C28" s="14"/>
      <c r="D28" s="14"/>
      <c r="E28" s="14"/>
      <c r="F28" s="14"/>
    </row>
    <row r="29" spans="1:8" s="17" customFormat="1" ht="17.100000000000001" customHeight="1" x14ac:dyDescent="0.25">
      <c r="A29" s="15" t="s">
        <v>13</v>
      </c>
      <c r="B29" s="16" t="s">
        <v>124</v>
      </c>
      <c r="C29" s="3"/>
      <c r="D29" s="3"/>
      <c r="E29" s="3"/>
      <c r="F29" s="3"/>
    </row>
    <row r="30" spans="1:8" ht="18.75" x14ac:dyDescent="0.3">
      <c r="E30" s="18"/>
    </row>
    <row r="31" spans="1:8" ht="18.75" x14ac:dyDescent="0.3">
      <c r="E31" s="18"/>
      <c r="H31" s="18"/>
    </row>
    <row r="32" spans="1:8" ht="18.75" x14ac:dyDescent="0.3">
      <c r="H32" s="18"/>
    </row>
    <row r="34" spans="1:1" x14ac:dyDescent="0.25">
      <c r="A34" s="42">
        <v>3556852.4550000001</v>
      </c>
    </row>
  </sheetData>
  <mergeCells count="10">
    <mergeCell ref="A19:A20"/>
    <mergeCell ref="B19:B20"/>
    <mergeCell ref="A17:A18"/>
    <mergeCell ref="B17:B18"/>
    <mergeCell ref="A8:B8"/>
    <mergeCell ref="A9:B9"/>
    <mergeCell ref="A12:A13"/>
    <mergeCell ref="B12:B13"/>
    <mergeCell ref="A15:A16"/>
    <mergeCell ref="B15:B16"/>
  </mergeCells>
  <printOptions horizontalCentered="1"/>
  <pageMargins left="0.59055118110236227" right="0.59055118110236227" top="0.78740157480314965" bottom="0.19685039370078741" header="0" footer="0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sqref="A1:B23"/>
    </sheetView>
  </sheetViews>
  <sheetFormatPr defaultColWidth="8.875" defaultRowHeight="15" x14ac:dyDescent="0.25"/>
  <cols>
    <col min="1" max="1" width="36" style="3" customWidth="1"/>
    <col min="2" max="2" width="36.875" style="3" customWidth="1"/>
    <col min="3" max="3" width="15.75" style="3" customWidth="1"/>
    <col min="4" max="4" width="11.625" style="3" customWidth="1"/>
    <col min="5" max="5" width="9.875" style="3" customWidth="1"/>
    <col min="6" max="6" width="11.5" style="3" customWidth="1"/>
    <col min="7" max="16384" width="8.875" style="3"/>
  </cols>
  <sheetData>
    <row r="1" spans="1:6" ht="18.75" x14ac:dyDescent="0.3">
      <c r="A1" s="1"/>
      <c r="B1" s="2" t="s">
        <v>18</v>
      </c>
    </row>
    <row r="2" spans="1:6" ht="18.75" x14ac:dyDescent="0.3">
      <c r="B2" s="2" t="s">
        <v>19</v>
      </c>
    </row>
    <row r="3" spans="1:6" ht="18.75" x14ac:dyDescent="0.3">
      <c r="B3" s="2" t="s">
        <v>20</v>
      </c>
    </row>
    <row r="4" spans="1:6" ht="18.75" x14ac:dyDescent="0.3">
      <c r="B4" s="4" t="s">
        <v>21</v>
      </c>
    </row>
    <row r="5" spans="1:6" ht="18.75" x14ac:dyDescent="0.3">
      <c r="B5" s="4"/>
    </row>
    <row r="6" spans="1:6" ht="18.75" x14ac:dyDescent="0.3">
      <c r="B6" s="4"/>
    </row>
    <row r="7" spans="1:6" ht="18.75" x14ac:dyDescent="0.3">
      <c r="A7" s="1"/>
      <c r="E7" s="4"/>
      <c r="F7" s="4"/>
    </row>
    <row r="8" spans="1:6" ht="18.75" x14ac:dyDescent="0.3">
      <c r="A8" s="104" t="s">
        <v>17</v>
      </c>
      <c r="B8" s="104"/>
    </row>
    <row r="9" spans="1:6" ht="18.75" x14ac:dyDescent="0.3">
      <c r="A9" s="105" t="s">
        <v>129</v>
      </c>
      <c r="B9" s="105"/>
    </row>
    <row r="11" spans="1:6" ht="19.5" thickBot="1" x14ac:dyDescent="0.35">
      <c r="B11" s="84" t="s">
        <v>123</v>
      </c>
      <c r="C11" s="4"/>
      <c r="D11" s="4"/>
      <c r="E11" s="4"/>
      <c r="F11" s="4"/>
    </row>
    <row r="12" spans="1:6" ht="18.75" x14ac:dyDescent="0.3">
      <c r="A12" s="119" t="s">
        <v>2</v>
      </c>
      <c r="B12" s="121" t="s">
        <v>125</v>
      </c>
      <c r="C12" s="6"/>
      <c r="D12" s="6"/>
      <c r="E12" s="6"/>
      <c r="F12" s="6"/>
    </row>
    <row r="13" spans="1:6" ht="46.9" customHeight="1" x14ac:dyDescent="0.25">
      <c r="A13" s="120"/>
      <c r="B13" s="122"/>
      <c r="C13" s="84"/>
      <c r="D13" s="84"/>
    </row>
    <row r="14" spans="1:6" ht="32.25" customHeight="1" thickBot="1" x14ac:dyDescent="0.3">
      <c r="A14" s="93" t="s">
        <v>130</v>
      </c>
      <c r="B14" s="94">
        <v>50</v>
      </c>
    </row>
    <row r="15" spans="1:6" ht="15" customHeight="1" x14ac:dyDescent="0.25">
      <c r="A15" s="14"/>
      <c r="B15" s="85"/>
    </row>
    <row r="16" spans="1:6" ht="15" customHeight="1" x14ac:dyDescent="0.25">
      <c r="A16" s="14"/>
      <c r="B16" s="85"/>
    </row>
    <row r="17" spans="1:8" ht="15" customHeight="1" x14ac:dyDescent="0.25">
      <c r="A17" s="14"/>
      <c r="B17" s="85"/>
    </row>
    <row r="18" spans="1:8" ht="17.100000000000001" customHeight="1" x14ac:dyDescent="0.25">
      <c r="A18" s="12" t="s">
        <v>10</v>
      </c>
    </row>
    <row r="19" spans="1:8" ht="20.45" customHeight="1" x14ac:dyDescent="0.25">
      <c r="A19" s="12" t="s">
        <v>126</v>
      </c>
    </row>
    <row r="20" spans="1:8" ht="15.6" customHeight="1" x14ac:dyDescent="0.25">
      <c r="A20" s="89"/>
      <c r="B20" s="89"/>
    </row>
    <row r="21" spans="1:8" ht="15.6" customHeight="1" x14ac:dyDescent="0.25">
      <c r="A21" s="89"/>
      <c r="B21" s="89"/>
    </row>
    <row r="22" spans="1:8" ht="15.75" x14ac:dyDescent="0.25">
      <c r="A22" s="87"/>
      <c r="C22" s="14"/>
      <c r="D22" s="14"/>
      <c r="E22" s="14"/>
      <c r="F22" s="14"/>
    </row>
    <row r="23" spans="1:8" s="17" customFormat="1" ht="17.100000000000001" customHeight="1" x14ac:dyDescent="0.25">
      <c r="A23" s="15" t="s">
        <v>13</v>
      </c>
      <c r="B23" s="16" t="s">
        <v>124</v>
      </c>
      <c r="C23" s="3"/>
      <c r="D23" s="3"/>
      <c r="E23" s="3"/>
      <c r="F23" s="3"/>
    </row>
    <row r="24" spans="1:8" ht="18.75" x14ac:dyDescent="0.3">
      <c r="E24" s="18"/>
    </row>
    <row r="25" spans="1:8" ht="18.75" x14ac:dyDescent="0.3">
      <c r="E25" s="18"/>
      <c r="H25" s="18"/>
    </row>
    <row r="26" spans="1:8" ht="18.75" x14ac:dyDescent="0.3">
      <c r="H26" s="18"/>
    </row>
    <row r="28" spans="1:8" x14ac:dyDescent="0.25">
      <c r="A28" s="42">
        <v>3556852.4550000001</v>
      </c>
    </row>
  </sheetData>
  <mergeCells count="4">
    <mergeCell ref="A8:B8"/>
    <mergeCell ref="A9:B9"/>
    <mergeCell ref="A12:A13"/>
    <mergeCell ref="B12:B13"/>
  </mergeCells>
  <printOptions horizontalCentered="1"/>
  <pageMargins left="0.59055118110236227" right="0.59055118110236227" top="0.78740157480314965" bottom="0.19685039370078741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A7" sqref="A7:B7"/>
    </sheetView>
  </sheetViews>
  <sheetFormatPr defaultColWidth="8.875" defaultRowHeight="15" x14ac:dyDescent="0.25"/>
  <cols>
    <col min="1" max="1" width="36" style="3" customWidth="1"/>
    <col min="2" max="2" width="36.875" style="3" customWidth="1"/>
    <col min="3" max="3" width="15.75" style="3" customWidth="1"/>
    <col min="4" max="4" width="11.625" style="3" customWidth="1"/>
    <col min="5" max="5" width="9.875" style="3" customWidth="1"/>
    <col min="6" max="6" width="11.5" style="3" customWidth="1"/>
    <col min="7" max="16384" width="8.875" style="3"/>
  </cols>
  <sheetData>
    <row r="1" spans="1:6" ht="18.75" x14ac:dyDescent="0.3">
      <c r="A1" s="1"/>
      <c r="B1" s="2" t="s">
        <v>18</v>
      </c>
    </row>
    <row r="2" spans="1:6" ht="18.75" x14ac:dyDescent="0.3">
      <c r="B2" s="2" t="s">
        <v>19</v>
      </c>
    </row>
    <row r="3" spans="1:6" ht="18.75" x14ac:dyDescent="0.3">
      <c r="B3" s="2" t="s">
        <v>20</v>
      </c>
    </row>
    <row r="4" spans="1:6" ht="18.75" x14ac:dyDescent="0.3">
      <c r="B4" s="4" t="s">
        <v>21</v>
      </c>
    </row>
    <row r="5" spans="1:6" ht="18.75" x14ac:dyDescent="0.3">
      <c r="A5" s="1"/>
      <c r="E5" s="4"/>
      <c r="F5" s="4"/>
    </row>
    <row r="6" spans="1:6" ht="18.75" x14ac:dyDescent="0.3">
      <c r="A6" s="104" t="s">
        <v>17</v>
      </c>
      <c r="B6" s="104"/>
    </row>
    <row r="7" spans="1:6" ht="18.75" x14ac:dyDescent="0.3">
      <c r="A7" s="105" t="s">
        <v>0</v>
      </c>
      <c r="B7" s="105"/>
    </row>
    <row r="9" spans="1:6" ht="18.75" x14ac:dyDescent="0.3">
      <c r="B9" s="5" t="s">
        <v>1</v>
      </c>
      <c r="C9" s="4"/>
      <c r="D9" s="4"/>
      <c r="E9" s="4"/>
      <c r="F9" s="4"/>
    </row>
    <row r="10" spans="1:6" ht="18.75" x14ac:dyDescent="0.3">
      <c r="A10" s="106" t="s">
        <v>2</v>
      </c>
      <c r="B10" s="106" t="s">
        <v>3</v>
      </c>
      <c r="C10" s="6"/>
      <c r="D10" s="6"/>
      <c r="E10" s="6"/>
      <c r="F10" s="6"/>
    </row>
    <row r="11" spans="1:6" ht="46.9" customHeight="1" x14ac:dyDescent="0.25">
      <c r="A11" s="106"/>
      <c r="B11" s="106"/>
      <c r="C11" s="5"/>
      <c r="D11" s="5"/>
    </row>
    <row r="12" spans="1:6" ht="37.35" customHeight="1" x14ac:dyDescent="0.25">
      <c r="A12" s="106" t="s">
        <v>4</v>
      </c>
      <c r="B12" s="106"/>
    </row>
    <row r="13" spans="1:6" ht="32.25" customHeight="1" x14ac:dyDescent="0.25">
      <c r="A13" s="7" t="s">
        <v>5</v>
      </c>
      <c r="B13" s="9">
        <v>60000</v>
      </c>
    </row>
    <row r="14" spans="1:6" ht="40.15" customHeight="1" x14ac:dyDescent="0.25">
      <c r="A14" s="7" t="s">
        <v>6</v>
      </c>
      <c r="B14" s="9">
        <v>80000</v>
      </c>
    </row>
    <row r="15" spans="1:6" ht="34.700000000000003" customHeight="1" x14ac:dyDescent="0.25">
      <c r="A15" s="7" t="s">
        <v>7</v>
      </c>
      <c r="B15" s="9">
        <v>30000</v>
      </c>
    </row>
    <row r="16" spans="1:6" ht="49.7" customHeight="1" x14ac:dyDescent="0.25">
      <c r="A16" s="7" t="s">
        <v>8</v>
      </c>
      <c r="B16" s="9">
        <v>40000</v>
      </c>
    </row>
    <row r="17" spans="1:8" ht="33.950000000000003" customHeight="1" x14ac:dyDescent="0.25">
      <c r="A17" s="103" t="s">
        <v>16</v>
      </c>
      <c r="B17" s="103"/>
    </row>
    <row r="18" spans="1:8" ht="20.45" customHeight="1" x14ac:dyDescent="0.25">
      <c r="A18" s="7" t="s">
        <v>9</v>
      </c>
      <c r="B18" s="8">
        <v>2000</v>
      </c>
    </row>
    <row r="19" spans="1:8" ht="15" customHeight="1" x14ac:dyDescent="0.25">
      <c r="A19" s="10"/>
      <c r="B19" s="11"/>
    </row>
    <row r="20" spans="1:8" ht="17.100000000000001" customHeight="1" x14ac:dyDescent="0.25">
      <c r="A20" s="12" t="s">
        <v>10</v>
      </c>
    </row>
    <row r="21" spans="1:8" ht="20.45" customHeight="1" x14ac:dyDescent="0.25">
      <c r="A21" s="12" t="s">
        <v>11</v>
      </c>
    </row>
    <row r="22" spans="1:8" ht="18.399999999999999" customHeight="1" x14ac:dyDescent="0.25">
      <c r="A22" s="12" t="s">
        <v>12</v>
      </c>
    </row>
    <row r="23" spans="1:8" ht="15.6" customHeight="1" x14ac:dyDescent="0.3">
      <c r="A23" s="13"/>
    </row>
    <row r="24" spans="1:8" ht="15.75" x14ac:dyDescent="0.25">
      <c r="C24" s="14"/>
      <c r="D24" s="14"/>
      <c r="E24" s="14"/>
      <c r="F24" s="14"/>
    </row>
    <row r="25" spans="1:8" s="17" customFormat="1" ht="17.100000000000001" customHeight="1" x14ac:dyDescent="0.25">
      <c r="A25" s="15" t="s">
        <v>13</v>
      </c>
      <c r="B25" s="16" t="s">
        <v>14</v>
      </c>
      <c r="C25" s="3"/>
      <c r="D25" s="3"/>
      <c r="E25" s="3"/>
      <c r="F25" s="3"/>
    </row>
    <row r="26" spans="1:8" ht="18.75" x14ac:dyDescent="0.3">
      <c r="E26" s="18"/>
    </row>
    <row r="27" spans="1:8" ht="18.75" x14ac:dyDescent="0.3">
      <c r="E27" s="18"/>
      <c r="H27" s="18"/>
    </row>
    <row r="28" spans="1:8" ht="18.75" x14ac:dyDescent="0.3">
      <c r="H28" s="18"/>
    </row>
    <row r="30" spans="1:8" x14ac:dyDescent="0.25">
      <c r="A30" s="42">
        <v>3556852.4550000001</v>
      </c>
    </row>
  </sheetData>
  <mergeCells count="6">
    <mergeCell ref="A17:B17"/>
    <mergeCell ref="A6:B6"/>
    <mergeCell ref="A7:B7"/>
    <mergeCell ref="A10:A11"/>
    <mergeCell ref="B10:B11"/>
    <mergeCell ref="A12:B12"/>
  </mergeCells>
  <printOptions horizontalCentered="1"/>
  <pageMargins left="0" right="0" top="0.19685039370078741" bottom="0.19685039370078741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4" workbookViewId="0">
      <selection activeCell="A14" sqref="A14"/>
    </sheetView>
  </sheetViews>
  <sheetFormatPr defaultColWidth="8.875" defaultRowHeight="15" x14ac:dyDescent="0.25"/>
  <cols>
    <col min="1" max="1" width="36" style="3" customWidth="1"/>
    <col min="2" max="2" width="36.875" style="3" customWidth="1"/>
    <col min="3" max="3" width="15.75" style="3" customWidth="1"/>
    <col min="4" max="4" width="11.625" style="3" customWidth="1"/>
    <col min="5" max="5" width="9.875" style="3" customWidth="1"/>
    <col min="6" max="6" width="11.5" style="3" customWidth="1"/>
    <col min="7" max="16384" width="8.875" style="3"/>
  </cols>
  <sheetData>
    <row r="1" spans="1:6" ht="18.75" x14ac:dyDescent="0.3">
      <c r="A1" s="1"/>
      <c r="B1" s="2" t="s">
        <v>22</v>
      </c>
    </row>
    <row r="2" spans="1:6" ht="18.75" x14ac:dyDescent="0.3">
      <c r="B2" s="2" t="s">
        <v>23</v>
      </c>
    </row>
    <row r="3" spans="1:6" ht="18.75" x14ac:dyDescent="0.3">
      <c r="B3" s="2" t="s">
        <v>24</v>
      </c>
    </row>
    <row r="4" spans="1:6" ht="18.75" x14ac:dyDescent="0.3">
      <c r="B4" s="4" t="s">
        <v>25</v>
      </c>
    </row>
    <row r="5" spans="1:6" ht="18.75" x14ac:dyDescent="0.3">
      <c r="A5" s="1"/>
      <c r="E5" s="4"/>
      <c r="F5" s="4"/>
    </row>
    <row r="6" spans="1:6" ht="18.75" x14ac:dyDescent="0.3">
      <c r="A6" s="104" t="s">
        <v>17</v>
      </c>
      <c r="B6" s="104"/>
    </row>
    <row r="7" spans="1:6" ht="18.75" x14ac:dyDescent="0.3">
      <c r="A7" s="105" t="s">
        <v>0</v>
      </c>
      <c r="B7" s="105"/>
    </row>
    <row r="9" spans="1:6" ht="18.75" x14ac:dyDescent="0.3">
      <c r="B9" s="5" t="s">
        <v>1</v>
      </c>
      <c r="C9" s="4"/>
      <c r="D9" s="4"/>
      <c r="E9" s="4"/>
      <c r="F9" s="4"/>
    </row>
    <row r="10" spans="1:6" ht="18.75" x14ac:dyDescent="0.3">
      <c r="A10" s="106" t="s">
        <v>2</v>
      </c>
      <c r="B10" s="106" t="s">
        <v>3</v>
      </c>
      <c r="C10" s="6"/>
      <c r="D10" s="6"/>
      <c r="E10" s="6"/>
      <c r="F10" s="6"/>
    </row>
    <row r="11" spans="1:6" ht="46.9" customHeight="1" x14ac:dyDescent="0.25">
      <c r="A11" s="106"/>
      <c r="B11" s="106"/>
      <c r="C11" s="5"/>
      <c r="D11" s="5"/>
    </row>
    <row r="12" spans="1:6" ht="19.7" customHeight="1" x14ac:dyDescent="0.25">
      <c r="A12" s="106" t="s">
        <v>15</v>
      </c>
      <c r="B12" s="106"/>
    </row>
    <row r="13" spans="1:6" ht="32.25" customHeight="1" x14ac:dyDescent="0.25">
      <c r="A13" s="7" t="s">
        <v>5</v>
      </c>
      <c r="B13" s="9">
        <v>60000</v>
      </c>
    </row>
    <row r="14" spans="1:6" ht="40.15" customHeight="1" x14ac:dyDescent="0.25">
      <c r="A14" s="7" t="s">
        <v>6</v>
      </c>
      <c r="B14" s="9">
        <v>120000</v>
      </c>
    </row>
    <row r="15" spans="1:6" ht="34.700000000000003" customHeight="1" x14ac:dyDescent="0.25">
      <c r="A15" s="7" t="s">
        <v>7</v>
      </c>
      <c r="B15" s="9">
        <v>30000</v>
      </c>
    </row>
    <row r="16" spans="1:6" ht="49.7" customHeight="1" x14ac:dyDescent="0.25">
      <c r="A16" s="7" t="s">
        <v>8</v>
      </c>
      <c r="B16" s="9">
        <v>60000</v>
      </c>
    </row>
    <row r="17" spans="1:8" ht="15" customHeight="1" x14ac:dyDescent="0.25">
      <c r="A17" s="10"/>
      <c r="B17" s="11"/>
    </row>
    <row r="18" spans="1:8" ht="17.100000000000001" customHeight="1" x14ac:dyDescent="0.25">
      <c r="A18" s="12" t="s">
        <v>10</v>
      </c>
    </row>
    <row r="19" spans="1:8" ht="20.45" customHeight="1" x14ac:dyDescent="0.25">
      <c r="A19" s="12" t="s">
        <v>11</v>
      </c>
    </row>
    <row r="20" spans="1:8" ht="18.399999999999999" customHeight="1" x14ac:dyDescent="0.25">
      <c r="A20" s="12" t="s">
        <v>12</v>
      </c>
    </row>
    <row r="21" spans="1:8" ht="15.6" customHeight="1" x14ac:dyDescent="0.3">
      <c r="A21" s="13"/>
    </row>
    <row r="22" spans="1:8" ht="15.75" x14ac:dyDescent="0.25">
      <c r="C22" s="14"/>
      <c r="D22" s="14"/>
      <c r="E22" s="14"/>
      <c r="F22" s="14"/>
    </row>
    <row r="23" spans="1:8" s="17" customFormat="1" ht="17.100000000000001" customHeight="1" x14ac:dyDescent="0.25">
      <c r="A23" s="15" t="s">
        <v>13</v>
      </c>
      <c r="B23" s="16" t="s">
        <v>14</v>
      </c>
      <c r="C23" s="3"/>
      <c r="D23" s="3"/>
      <c r="E23" s="3"/>
      <c r="F23" s="3"/>
    </row>
    <row r="24" spans="1:8" ht="18.75" x14ac:dyDescent="0.3">
      <c r="E24" s="18"/>
    </row>
    <row r="25" spans="1:8" ht="18.75" x14ac:dyDescent="0.3">
      <c r="E25" s="18"/>
      <c r="H25" s="18"/>
    </row>
    <row r="26" spans="1:8" ht="18.75" x14ac:dyDescent="0.3">
      <c r="H26" s="18"/>
    </row>
  </sheetData>
  <mergeCells count="5">
    <mergeCell ref="A6:B6"/>
    <mergeCell ref="A7:B7"/>
    <mergeCell ref="A10:A11"/>
    <mergeCell ref="B10:B11"/>
    <mergeCell ref="A12:B12"/>
  </mergeCells>
  <printOptions horizontalCentered="1"/>
  <pageMargins left="0" right="0" top="0.19685039370078741" bottom="0.19685039370078741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C6" sqref="C6"/>
    </sheetView>
  </sheetViews>
  <sheetFormatPr defaultColWidth="8.875" defaultRowHeight="15" x14ac:dyDescent="0.25"/>
  <cols>
    <col min="1" max="1" width="36" style="3" customWidth="1"/>
    <col min="2" max="2" width="37.375" style="3" customWidth="1"/>
    <col min="3" max="3" width="15.75" style="3" customWidth="1"/>
    <col min="4" max="4" width="11.625" style="3" customWidth="1"/>
    <col min="5" max="5" width="9.875" style="3" customWidth="1"/>
    <col min="6" max="6" width="11.5" style="3" customWidth="1"/>
    <col min="7" max="16384" width="8.875" style="3"/>
  </cols>
  <sheetData>
    <row r="1" spans="1:6" ht="18.75" x14ac:dyDescent="0.3">
      <c r="A1" s="1"/>
      <c r="B1" s="2" t="s">
        <v>18</v>
      </c>
    </row>
    <row r="2" spans="1:6" ht="18.75" x14ac:dyDescent="0.3">
      <c r="B2" s="2" t="s">
        <v>19</v>
      </c>
    </row>
    <row r="3" spans="1:6" ht="18.75" x14ac:dyDescent="0.3">
      <c r="B3" s="2" t="s">
        <v>20</v>
      </c>
    </row>
    <row r="4" spans="1:6" ht="18.75" x14ac:dyDescent="0.3">
      <c r="B4" s="4" t="s">
        <v>21</v>
      </c>
    </row>
    <row r="5" spans="1:6" ht="18.75" x14ac:dyDescent="0.3">
      <c r="A5" s="1"/>
      <c r="E5" s="4"/>
      <c r="F5" s="4"/>
    </row>
    <row r="6" spans="1:6" ht="18.75" x14ac:dyDescent="0.3">
      <c r="A6" s="104" t="s">
        <v>17</v>
      </c>
      <c r="B6" s="104"/>
    </row>
    <row r="7" spans="1:6" ht="18.75" x14ac:dyDescent="0.3">
      <c r="A7" s="105" t="s">
        <v>27</v>
      </c>
      <c r="B7" s="105"/>
    </row>
    <row r="9" spans="1:6" ht="18.75" x14ac:dyDescent="0.3">
      <c r="B9" s="5" t="s">
        <v>1</v>
      </c>
      <c r="C9" s="4"/>
      <c r="D9" s="4"/>
      <c r="E9" s="4"/>
      <c r="F9" s="4"/>
    </row>
    <row r="10" spans="1:6" ht="18.75" x14ac:dyDescent="0.3">
      <c r="A10" s="106" t="s">
        <v>2</v>
      </c>
      <c r="B10" s="106" t="s">
        <v>28</v>
      </c>
      <c r="C10" s="6"/>
      <c r="D10" s="6"/>
      <c r="E10" s="6"/>
      <c r="F10" s="6"/>
    </row>
    <row r="11" spans="1:6" ht="46.9" customHeight="1" x14ac:dyDescent="0.25">
      <c r="A11" s="106"/>
      <c r="B11" s="106"/>
      <c r="C11" s="5"/>
      <c r="D11" s="5"/>
    </row>
    <row r="12" spans="1:6" ht="37.35" customHeight="1" x14ac:dyDescent="0.25">
      <c r="A12" s="106" t="s">
        <v>26</v>
      </c>
      <c r="B12" s="106"/>
    </row>
    <row r="13" spans="1:6" ht="32.25" customHeight="1" x14ac:dyDescent="0.25">
      <c r="A13" s="7" t="s">
        <v>5</v>
      </c>
      <c r="B13" s="8">
        <v>10</v>
      </c>
    </row>
    <row r="14" spans="1:6" ht="40.15" customHeight="1" x14ac:dyDescent="0.25">
      <c r="A14" s="7" t="s">
        <v>6</v>
      </c>
      <c r="B14" s="9">
        <v>15</v>
      </c>
    </row>
    <row r="15" spans="1:6" ht="15" customHeight="1" x14ac:dyDescent="0.25">
      <c r="A15" s="10"/>
      <c r="B15" s="11"/>
    </row>
    <row r="16" spans="1:6" ht="17.100000000000001" customHeight="1" x14ac:dyDescent="0.25">
      <c r="A16" s="12"/>
    </row>
    <row r="17" spans="1:8" ht="20.45" customHeight="1" x14ac:dyDescent="0.25">
      <c r="A17" s="15" t="s">
        <v>13</v>
      </c>
      <c r="B17" s="16" t="s">
        <v>14</v>
      </c>
    </row>
    <row r="18" spans="1:8" ht="18.399999999999999" customHeight="1" x14ac:dyDescent="0.25">
      <c r="A18" s="12"/>
    </row>
    <row r="19" spans="1:8" ht="15.6" customHeight="1" x14ac:dyDescent="0.25"/>
    <row r="20" spans="1:8" ht="15.75" x14ac:dyDescent="0.25">
      <c r="C20" s="14"/>
      <c r="D20" s="14"/>
      <c r="E20" s="14"/>
      <c r="F20" s="14"/>
    </row>
    <row r="21" spans="1:8" s="17" customFormat="1" ht="17.100000000000001" customHeight="1" x14ac:dyDescent="0.25">
      <c r="C21" s="3"/>
      <c r="D21" s="3"/>
      <c r="E21" s="3"/>
      <c r="F21" s="3"/>
    </row>
    <row r="22" spans="1:8" ht="18.75" x14ac:dyDescent="0.3">
      <c r="E22" s="18"/>
    </row>
    <row r="23" spans="1:8" ht="18.75" x14ac:dyDescent="0.3">
      <c r="E23" s="18"/>
      <c r="H23" s="18"/>
    </row>
    <row r="24" spans="1:8" ht="18.75" x14ac:dyDescent="0.3">
      <c r="H24" s="18"/>
    </row>
  </sheetData>
  <mergeCells count="5">
    <mergeCell ref="A6:B6"/>
    <mergeCell ref="A7:B7"/>
    <mergeCell ref="A10:A11"/>
    <mergeCell ref="B10:B11"/>
    <mergeCell ref="A12:B12"/>
  </mergeCells>
  <printOptions horizontalCentered="1"/>
  <pageMargins left="0" right="0" top="0.19685039370078741" bottom="0.19685039370078741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sqref="A1:E26"/>
    </sheetView>
  </sheetViews>
  <sheetFormatPr defaultColWidth="8.875" defaultRowHeight="15" x14ac:dyDescent="0.25"/>
  <cols>
    <col min="1" max="1" width="20.25" style="3" customWidth="1"/>
    <col min="2" max="2" width="5.75" style="3" customWidth="1"/>
    <col min="3" max="3" width="16.5" style="3" customWidth="1"/>
    <col min="4" max="4" width="7.25" style="3" customWidth="1"/>
    <col min="5" max="5" width="25.875" style="3" customWidth="1"/>
    <col min="6" max="6" width="11.5" style="3" customWidth="1"/>
    <col min="7" max="16384" width="8.875" style="3"/>
  </cols>
  <sheetData>
    <row r="1" spans="1:6" ht="18.75" x14ac:dyDescent="0.3">
      <c r="A1" s="1"/>
      <c r="D1" s="2" t="s">
        <v>48</v>
      </c>
    </row>
    <row r="2" spans="1:6" ht="18.75" x14ac:dyDescent="0.3">
      <c r="D2" s="2" t="s">
        <v>49</v>
      </c>
    </row>
    <row r="3" spans="1:6" ht="18.75" x14ac:dyDescent="0.3">
      <c r="D3" s="2" t="s">
        <v>50</v>
      </c>
    </row>
    <row r="4" spans="1:6" ht="18.75" x14ac:dyDescent="0.3">
      <c r="D4" s="4" t="s">
        <v>51</v>
      </c>
    </row>
    <row r="5" spans="1:6" ht="18.75" x14ac:dyDescent="0.3">
      <c r="A5" s="1"/>
      <c r="E5" s="4"/>
      <c r="F5" s="4"/>
    </row>
    <row r="6" spans="1:6" ht="18.75" x14ac:dyDescent="0.3">
      <c r="A6" s="104" t="s">
        <v>17</v>
      </c>
      <c r="B6" s="104"/>
      <c r="C6" s="104"/>
      <c r="D6" s="104"/>
      <c r="E6" s="104"/>
    </row>
    <row r="7" spans="1:6" ht="18.75" x14ac:dyDescent="0.3">
      <c r="A7" s="105" t="s">
        <v>29</v>
      </c>
      <c r="B7" s="105"/>
      <c r="C7" s="105"/>
      <c r="D7" s="105"/>
      <c r="E7" s="105"/>
    </row>
    <row r="9" spans="1:6" ht="18.75" x14ac:dyDescent="0.3">
      <c r="A9" s="108" t="s">
        <v>30</v>
      </c>
      <c r="B9" s="108"/>
      <c r="C9" s="108"/>
      <c r="D9" s="108"/>
      <c r="E9" s="108"/>
      <c r="F9" s="4"/>
    </row>
    <row r="10" spans="1:6" ht="21.75" customHeight="1" x14ac:dyDescent="0.3">
      <c r="A10" s="107" t="s">
        <v>31</v>
      </c>
      <c r="B10" s="107" t="s">
        <v>32</v>
      </c>
      <c r="C10" s="107" t="s">
        <v>35</v>
      </c>
      <c r="D10" s="107" t="s">
        <v>36</v>
      </c>
      <c r="E10" s="107" t="s">
        <v>37</v>
      </c>
      <c r="F10" s="6"/>
    </row>
    <row r="11" spans="1:6" ht="18.399999999999999" customHeight="1" x14ac:dyDescent="0.25">
      <c r="A11" s="107"/>
      <c r="B11" s="107"/>
      <c r="C11" s="107"/>
      <c r="D11" s="107"/>
      <c r="E11" s="107"/>
    </row>
    <row r="12" spans="1:6" ht="21.2" customHeight="1" x14ac:dyDescent="0.25">
      <c r="A12" s="22" t="s">
        <v>34</v>
      </c>
      <c r="B12" s="22" t="s">
        <v>33</v>
      </c>
      <c r="C12" s="21">
        <v>42520</v>
      </c>
      <c r="D12" s="21">
        <v>4252</v>
      </c>
      <c r="E12" s="21">
        <v>46772</v>
      </c>
    </row>
    <row r="13" spans="1:6" ht="21.75" customHeight="1" x14ac:dyDescent="0.25">
      <c r="A13" s="109" t="s">
        <v>38</v>
      </c>
      <c r="B13" s="110"/>
      <c r="C13" s="110"/>
      <c r="D13" s="110"/>
      <c r="E13" s="111"/>
    </row>
    <row r="14" spans="1:6" ht="21.75" customHeight="1" x14ac:dyDescent="0.25">
      <c r="A14" s="20" t="s">
        <v>43</v>
      </c>
      <c r="B14" s="22" t="s">
        <v>33</v>
      </c>
      <c r="C14" s="28">
        <v>12340</v>
      </c>
      <c r="D14" s="28">
        <v>1234</v>
      </c>
      <c r="E14" s="28">
        <v>13574</v>
      </c>
    </row>
    <row r="15" spans="1:6" ht="21.75" customHeight="1" x14ac:dyDescent="0.25">
      <c r="A15" s="22" t="s">
        <v>42</v>
      </c>
      <c r="B15" s="22" t="s">
        <v>33</v>
      </c>
      <c r="C15" s="21">
        <v>10970</v>
      </c>
      <c r="D15" s="21">
        <v>1097</v>
      </c>
      <c r="E15" s="21">
        <v>12067</v>
      </c>
    </row>
    <row r="16" spans="1:6" ht="22.5" customHeight="1" x14ac:dyDescent="0.25">
      <c r="A16" s="22" t="s">
        <v>39</v>
      </c>
      <c r="B16" s="22" t="s">
        <v>33</v>
      </c>
      <c r="C16" s="21">
        <v>9600</v>
      </c>
      <c r="D16" s="23">
        <v>960</v>
      </c>
      <c r="E16" s="21">
        <v>10560</v>
      </c>
    </row>
    <row r="17" spans="1:8" ht="19.149999999999999" customHeight="1" x14ac:dyDescent="0.25">
      <c r="A17" s="22" t="s">
        <v>40</v>
      </c>
      <c r="B17" s="22" t="s">
        <v>33</v>
      </c>
      <c r="C17" s="21">
        <v>4110</v>
      </c>
      <c r="D17" s="23">
        <v>411</v>
      </c>
      <c r="E17" s="21">
        <v>4521</v>
      </c>
    </row>
    <row r="18" spans="1:8" ht="22.5" customHeight="1" x14ac:dyDescent="0.25">
      <c r="A18" s="22" t="s">
        <v>41</v>
      </c>
      <c r="B18" s="22" t="s">
        <v>33</v>
      </c>
      <c r="C18" s="21">
        <v>8230</v>
      </c>
      <c r="D18" s="23">
        <v>823</v>
      </c>
      <c r="E18" s="21">
        <v>9053</v>
      </c>
    </row>
    <row r="19" spans="1:8" ht="15" customHeight="1" x14ac:dyDescent="0.25">
      <c r="A19" s="10"/>
      <c r="B19" s="11"/>
    </row>
    <row r="20" spans="1:8" ht="17.100000000000001" customHeight="1" x14ac:dyDescent="0.3">
      <c r="A20" s="18" t="s">
        <v>10</v>
      </c>
    </row>
    <row r="21" spans="1:8" ht="20.45" customHeight="1" x14ac:dyDescent="0.3">
      <c r="A21" s="18" t="s">
        <v>44</v>
      </c>
    </row>
    <row r="22" spans="1:8" ht="18.399999999999999" customHeight="1" x14ac:dyDescent="0.3">
      <c r="A22" s="18" t="s">
        <v>45</v>
      </c>
    </row>
    <row r="23" spans="1:8" ht="15.6" customHeight="1" x14ac:dyDescent="0.3">
      <c r="A23" s="13"/>
    </row>
    <row r="24" spans="1:8" ht="18.75" x14ac:dyDescent="0.3">
      <c r="A24" s="18" t="s">
        <v>46</v>
      </c>
      <c r="C24" s="14"/>
      <c r="D24" s="14"/>
      <c r="E24" s="27" t="s">
        <v>47</v>
      </c>
      <c r="F24" s="14"/>
    </row>
    <row r="25" spans="1:8" s="17" customFormat="1" ht="17.100000000000001" customHeight="1" x14ac:dyDescent="0.25">
      <c r="F25" s="3"/>
    </row>
    <row r="26" spans="1:8" ht="18.75" x14ac:dyDescent="0.3">
      <c r="A26" s="24" t="s">
        <v>13</v>
      </c>
      <c r="B26" s="25"/>
      <c r="C26" s="26"/>
      <c r="D26" s="26"/>
      <c r="E26" s="24" t="s">
        <v>14</v>
      </c>
    </row>
    <row r="27" spans="1:8" ht="18.75" x14ac:dyDescent="0.3">
      <c r="E27" s="18"/>
      <c r="H27" s="18"/>
    </row>
    <row r="28" spans="1:8" ht="18.75" x14ac:dyDescent="0.3">
      <c r="H28" s="18"/>
    </row>
  </sheetData>
  <mergeCells count="9">
    <mergeCell ref="E10:E11"/>
    <mergeCell ref="A6:E6"/>
    <mergeCell ref="A7:E7"/>
    <mergeCell ref="A9:E9"/>
    <mergeCell ref="A13:E13"/>
    <mergeCell ref="B10:B11"/>
    <mergeCell ref="A10:A11"/>
    <mergeCell ref="C10:C11"/>
    <mergeCell ref="D10:D11"/>
  </mergeCells>
  <printOptions horizontalCentered="1"/>
  <pageMargins left="0" right="0" top="0.19685039370078741" bottom="0.19685039370078741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C1" sqref="C1:C4"/>
    </sheetView>
  </sheetViews>
  <sheetFormatPr defaultColWidth="8.875" defaultRowHeight="15" x14ac:dyDescent="0.25"/>
  <cols>
    <col min="1" max="1" width="20.25" style="3" customWidth="1"/>
    <col min="2" max="2" width="14.5" style="3" customWidth="1"/>
    <col min="3" max="3" width="39.875" style="3" customWidth="1"/>
    <col min="4" max="4" width="32.25" style="3" customWidth="1"/>
    <col min="5" max="5" width="25.875" style="3" customWidth="1"/>
    <col min="6" max="6" width="11.5" style="3" customWidth="1"/>
    <col min="7" max="16384" width="8.875" style="3"/>
  </cols>
  <sheetData>
    <row r="1" spans="1:6" ht="18.75" x14ac:dyDescent="0.3">
      <c r="A1" s="1"/>
      <c r="C1" s="2" t="s">
        <v>48</v>
      </c>
    </row>
    <row r="2" spans="1:6" ht="18.75" x14ac:dyDescent="0.3">
      <c r="C2" s="2" t="s">
        <v>49</v>
      </c>
    </row>
    <row r="3" spans="1:6" ht="18.75" x14ac:dyDescent="0.3">
      <c r="C3" s="2" t="s">
        <v>50</v>
      </c>
    </row>
    <row r="4" spans="1:6" ht="18.75" x14ac:dyDescent="0.3">
      <c r="C4" s="2" t="s">
        <v>51</v>
      </c>
    </row>
    <row r="5" spans="1:6" ht="18.75" x14ac:dyDescent="0.3">
      <c r="A5" s="1"/>
      <c r="E5" s="4"/>
      <c r="F5" s="4"/>
    </row>
    <row r="6" spans="1:6" ht="18.399999999999999" customHeight="1" x14ac:dyDescent="0.3">
      <c r="D6" s="4"/>
      <c r="E6" s="4"/>
    </row>
    <row r="7" spans="1:6" ht="18.399999999999999" customHeight="1" x14ac:dyDescent="0.3">
      <c r="D7" s="6"/>
      <c r="E7" s="6"/>
    </row>
    <row r="9" spans="1:6" ht="18.75" x14ac:dyDescent="0.3">
      <c r="A9" s="104" t="s">
        <v>17</v>
      </c>
      <c r="B9" s="104"/>
      <c r="C9" s="104"/>
      <c r="D9" s="30"/>
      <c r="E9" s="30"/>
      <c r="F9" s="4"/>
    </row>
    <row r="10" spans="1:6" ht="21.75" customHeight="1" x14ac:dyDescent="0.3">
      <c r="A10" s="105" t="s">
        <v>52</v>
      </c>
      <c r="B10" s="105"/>
      <c r="C10" s="105"/>
      <c r="D10" s="6"/>
    </row>
    <row r="11" spans="1:6" ht="18.399999999999999" customHeight="1" x14ac:dyDescent="0.25"/>
    <row r="12" spans="1:6" ht="21.2" customHeight="1" x14ac:dyDescent="0.25">
      <c r="B12" s="30"/>
      <c r="C12" s="19" t="s">
        <v>55</v>
      </c>
    </row>
    <row r="13" spans="1:6" ht="36.75" customHeight="1" x14ac:dyDescent="0.25">
      <c r="A13" s="22" t="s">
        <v>31</v>
      </c>
      <c r="B13" s="22" t="s">
        <v>32</v>
      </c>
      <c r="C13" s="22" t="s">
        <v>35</v>
      </c>
    </row>
    <row r="14" spans="1:6" ht="46.15" customHeight="1" x14ac:dyDescent="0.25">
      <c r="A14" s="22" t="s">
        <v>53</v>
      </c>
      <c r="B14" s="22" t="s">
        <v>33</v>
      </c>
      <c r="C14" s="21">
        <v>73900</v>
      </c>
    </row>
    <row r="15" spans="1:6" ht="19.149999999999999" customHeight="1" x14ac:dyDescent="0.25">
      <c r="A15" s="10"/>
      <c r="B15" s="11"/>
    </row>
    <row r="16" spans="1:6" ht="22.5" customHeight="1" x14ac:dyDescent="0.3">
      <c r="A16" s="18" t="s">
        <v>10</v>
      </c>
    </row>
    <row r="17" spans="1:8" ht="15" customHeight="1" x14ac:dyDescent="0.3">
      <c r="A17" s="18" t="s">
        <v>44</v>
      </c>
      <c r="D17" s="14"/>
    </row>
    <row r="18" spans="1:8" ht="17.100000000000001" customHeight="1" x14ac:dyDescent="0.3">
      <c r="A18" s="18" t="s">
        <v>54</v>
      </c>
      <c r="D18" s="17"/>
    </row>
    <row r="19" spans="1:8" ht="20.45" customHeight="1" x14ac:dyDescent="0.3">
      <c r="A19" s="13"/>
      <c r="D19" s="26"/>
    </row>
    <row r="20" spans="1:8" ht="18.399999999999999" customHeight="1" x14ac:dyDescent="0.3">
      <c r="A20" s="18" t="s">
        <v>56</v>
      </c>
      <c r="C20" s="31" t="s">
        <v>57</v>
      </c>
      <c r="E20" s="18"/>
    </row>
    <row r="21" spans="1:8" ht="15.6" customHeight="1" x14ac:dyDescent="0.25">
      <c r="A21" s="17"/>
      <c r="B21" s="17"/>
      <c r="C21" s="32"/>
    </row>
    <row r="22" spans="1:8" ht="18.75" x14ac:dyDescent="0.3">
      <c r="A22" s="24" t="s">
        <v>13</v>
      </c>
      <c r="B22" s="25"/>
      <c r="C22" s="33" t="s">
        <v>14</v>
      </c>
      <c r="F22" s="14"/>
    </row>
    <row r="23" spans="1:8" s="17" customFormat="1" ht="17.100000000000001" customHeight="1" x14ac:dyDescent="0.25">
      <c r="A23" s="3"/>
      <c r="B23" s="3"/>
      <c r="C23" s="3"/>
      <c r="D23" s="3"/>
      <c r="E23" s="3"/>
      <c r="F23" s="3"/>
    </row>
    <row r="25" spans="1:8" ht="18.75" x14ac:dyDescent="0.3">
      <c r="H25" s="18"/>
    </row>
    <row r="26" spans="1:8" ht="18.75" x14ac:dyDescent="0.3">
      <c r="H26" s="18"/>
    </row>
  </sheetData>
  <mergeCells count="2">
    <mergeCell ref="A9:C9"/>
    <mergeCell ref="A10:C10"/>
  </mergeCells>
  <printOptions horizontalCentered="1"/>
  <pageMargins left="0" right="0" top="0.19685039370078741" bottom="0.19685039370078741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10" workbookViewId="0">
      <selection activeCell="A39" sqref="A39"/>
    </sheetView>
  </sheetViews>
  <sheetFormatPr defaultColWidth="8.875" defaultRowHeight="15" x14ac:dyDescent="0.25"/>
  <cols>
    <col min="1" max="1" width="34.375" style="3" customWidth="1"/>
    <col min="2" max="2" width="5.75" style="3" customWidth="1"/>
    <col min="3" max="3" width="15" style="3" customWidth="1"/>
    <col min="4" max="4" width="18.125" style="3" customWidth="1"/>
    <col min="5" max="5" width="11.5" style="3" customWidth="1"/>
    <col min="6" max="16384" width="8.875" style="3"/>
  </cols>
  <sheetData>
    <row r="1" spans="1:5" ht="18.75" x14ac:dyDescent="0.3">
      <c r="A1" s="1"/>
      <c r="C1" s="2" t="s">
        <v>48</v>
      </c>
    </row>
    <row r="2" spans="1:5" ht="18.75" x14ac:dyDescent="0.3">
      <c r="C2" s="2" t="s">
        <v>49</v>
      </c>
    </row>
    <row r="3" spans="1:5" ht="18.75" x14ac:dyDescent="0.3">
      <c r="C3" s="2" t="s">
        <v>50</v>
      </c>
    </row>
    <row r="4" spans="1:5" ht="18.75" x14ac:dyDescent="0.3">
      <c r="C4" s="4" t="s">
        <v>51</v>
      </c>
    </row>
    <row r="5" spans="1:5" ht="18.75" x14ac:dyDescent="0.3">
      <c r="A5" s="1"/>
      <c r="D5" s="4"/>
      <c r="E5" s="4"/>
    </row>
    <row r="9" spans="1:5" ht="18.75" x14ac:dyDescent="0.3">
      <c r="A9" s="104" t="s">
        <v>17</v>
      </c>
      <c r="B9" s="104"/>
      <c r="C9" s="104"/>
      <c r="D9" s="104"/>
      <c r="E9" s="4"/>
    </row>
    <row r="10" spans="1:5" ht="18.399999999999999" customHeight="1" x14ac:dyDescent="0.3">
      <c r="A10" s="105" t="s">
        <v>77</v>
      </c>
      <c r="B10" s="105"/>
      <c r="C10" s="105"/>
      <c r="D10" s="105"/>
      <c r="E10" s="6"/>
    </row>
    <row r="11" spans="1:5" ht="17.100000000000001" customHeight="1" x14ac:dyDescent="0.25">
      <c r="A11" s="112" t="s">
        <v>59</v>
      </c>
      <c r="B11" s="112"/>
      <c r="C11" s="112"/>
      <c r="D11" s="112"/>
    </row>
    <row r="12" spans="1:5" ht="31.35" customHeight="1" x14ac:dyDescent="0.25">
      <c r="A12" s="113" t="s">
        <v>31</v>
      </c>
      <c r="B12" s="113" t="s">
        <v>32</v>
      </c>
      <c r="C12" s="113" t="s">
        <v>78</v>
      </c>
      <c r="D12" s="113" t="s">
        <v>35</v>
      </c>
    </row>
    <row r="13" spans="1:5" ht="15.6" customHeight="1" x14ac:dyDescent="0.25">
      <c r="A13" s="114"/>
      <c r="B13" s="114"/>
      <c r="C13" s="114"/>
      <c r="D13" s="114"/>
    </row>
    <row r="14" spans="1:5" ht="15.75" x14ac:dyDescent="0.25">
      <c r="A14" s="34" t="s">
        <v>75</v>
      </c>
      <c r="B14" s="29" t="s">
        <v>58</v>
      </c>
      <c r="C14" s="9">
        <f>'[1]Большая бочка 50 л'!$E$39</f>
        <v>1854741.0219960003</v>
      </c>
      <c r="D14" s="9">
        <f>'[1]Большая бочка 50 л'!$E$41</f>
        <v>2226000</v>
      </c>
    </row>
    <row r="15" spans="1:5" ht="15.75" x14ac:dyDescent="0.25">
      <c r="A15" s="34" t="s">
        <v>76</v>
      </c>
      <c r="B15" s="29" t="s">
        <v>58</v>
      </c>
      <c r="C15" s="9">
        <f>[1]Борило!$E$39</f>
        <v>1791720.5597200003</v>
      </c>
      <c r="D15" s="9">
        <f>[1]Борило!$E$41</f>
        <v>2150000</v>
      </c>
    </row>
    <row r="16" spans="1:5" ht="15.75" x14ac:dyDescent="0.25">
      <c r="A16" s="34" t="s">
        <v>64</v>
      </c>
      <c r="B16" s="29" t="s">
        <v>58</v>
      </c>
      <c r="C16" s="9">
        <f>[1]Бочёнок!$E$39</f>
        <v>518132.73256000003</v>
      </c>
      <c r="D16" s="9">
        <f>[1]Бочёнок!$E$41</f>
        <v>622000</v>
      </c>
    </row>
    <row r="17" spans="1:7" ht="15.75" x14ac:dyDescent="0.25">
      <c r="A17" s="34" t="s">
        <v>74</v>
      </c>
      <c r="B17" s="29" t="s">
        <v>58</v>
      </c>
      <c r="C17" s="9">
        <f>'[1]Бочёнок анкерок'!$E$42</f>
        <v>2047483.4462719997</v>
      </c>
      <c r="D17" s="9">
        <f>'[1]Бочёнок анкерок'!$E$44</f>
        <v>2457000</v>
      </c>
    </row>
    <row r="18" spans="1:7" ht="31.5" x14ac:dyDescent="0.25">
      <c r="A18" s="39" t="s">
        <v>63</v>
      </c>
      <c r="B18" s="29" t="s">
        <v>58</v>
      </c>
      <c r="C18" s="9">
        <f>'[1]Ведро колодезное'!$E$39</f>
        <v>738621.68921999994</v>
      </c>
      <c r="D18" s="9">
        <f>'[1]Ведро колодезное'!$E$41</f>
        <v>886000</v>
      </c>
    </row>
    <row r="19" spans="1:7" ht="15.75" x14ac:dyDescent="0.25">
      <c r="A19" s="34" t="s">
        <v>73</v>
      </c>
      <c r="B19" s="29" t="s">
        <v>58</v>
      </c>
      <c r="C19" s="9">
        <f>'[1]Ведро поддойник'!$E$39</f>
        <v>947601.34877599985</v>
      </c>
      <c r="D19" s="9">
        <f>'[1]Ведро поддойник'!$E$41</f>
        <v>1137000</v>
      </c>
    </row>
    <row r="20" spans="1:7" ht="15.75" x14ac:dyDescent="0.25">
      <c r="A20" s="34" t="s">
        <v>70</v>
      </c>
      <c r="B20" s="29" t="s">
        <v>58</v>
      </c>
      <c r="C20" s="9">
        <f>'[1]Кадка 10 л'!$E$39</f>
        <v>722051.52285999991</v>
      </c>
      <c r="D20" s="9">
        <f>'[1]Кадка 10 л'!$E$41</f>
        <v>870000</v>
      </c>
    </row>
    <row r="21" spans="1:7" ht="15.75" x14ac:dyDescent="0.25">
      <c r="A21" s="34" t="s">
        <v>72</v>
      </c>
      <c r="B21" s="29" t="s">
        <v>58</v>
      </c>
      <c r="C21" s="9">
        <f>'[1]Кадка 13 л'!$E$39</f>
        <v>733815.50286000001</v>
      </c>
      <c r="D21" s="9">
        <f>'[1]Кадка 13 л'!$E$41</f>
        <v>880000</v>
      </c>
    </row>
    <row r="22" spans="1:7" ht="15.75" x14ac:dyDescent="0.25">
      <c r="A22" s="34" t="s">
        <v>69</v>
      </c>
      <c r="B22" s="29" t="s">
        <v>58</v>
      </c>
      <c r="C22" s="9">
        <f>'[1]Кадка большая'!$E$39</f>
        <v>1079989.229328</v>
      </c>
      <c r="D22" s="9">
        <f>'[1]Кадка большая'!$E$41</f>
        <v>1296000</v>
      </c>
    </row>
    <row r="23" spans="1:7" ht="15.75" x14ac:dyDescent="0.25">
      <c r="A23" s="34" t="s">
        <v>71</v>
      </c>
      <c r="B23" s="29" t="s">
        <v>58</v>
      </c>
      <c r="C23" s="9">
        <f>'[1]Ковш для бани'!$E$39</f>
        <v>488258.92574799992</v>
      </c>
      <c r="D23" s="9">
        <f>'[1]Ковш для бани'!$E$41</f>
        <v>586000</v>
      </c>
      <c r="E23" s="14"/>
    </row>
    <row r="24" spans="1:7" s="17" customFormat="1" ht="15.75" x14ac:dyDescent="0.25">
      <c r="A24" s="34" t="s">
        <v>65</v>
      </c>
      <c r="B24" s="29" t="s">
        <v>58</v>
      </c>
      <c r="C24" s="9">
        <f>[1]Кружка!$E$39</f>
        <v>315215.94513599999</v>
      </c>
      <c r="D24" s="9">
        <f>[1]Кружка!$E$41</f>
        <v>331000</v>
      </c>
      <c r="E24" s="3"/>
    </row>
    <row r="25" spans="1:7" ht="15.75" x14ac:dyDescent="0.25">
      <c r="A25" s="34" t="s">
        <v>66</v>
      </c>
      <c r="B25" s="29" t="s">
        <v>58</v>
      </c>
      <c r="C25" s="9">
        <f>[1]Кумган!$E$39</f>
        <v>2090672.5791199997</v>
      </c>
      <c r="D25" s="9">
        <f>[1]Кумган!$E$41</f>
        <v>2509000</v>
      </c>
    </row>
    <row r="26" spans="1:7" ht="18.75" x14ac:dyDescent="0.3">
      <c r="A26" s="34" t="s">
        <v>67</v>
      </c>
      <c r="B26" s="29" t="s">
        <v>58</v>
      </c>
      <c r="C26" s="9">
        <f>[1]Лохань!$E$39</f>
        <v>1135986.8396040001</v>
      </c>
      <c r="D26" s="9">
        <f>[1]Лохань!$E$41</f>
        <v>1363000</v>
      </c>
      <c r="G26" s="18"/>
    </row>
    <row r="27" spans="1:7" ht="18.75" x14ac:dyDescent="0.3">
      <c r="A27" s="34" t="s">
        <v>68</v>
      </c>
      <c r="B27" s="29" t="s">
        <v>58</v>
      </c>
      <c r="C27" s="9">
        <f>[1]Ступа!$E$39</f>
        <v>1091816.4025079999</v>
      </c>
      <c r="D27" s="9">
        <f>[1]Ступа!$E$41</f>
        <v>1310000</v>
      </c>
      <c r="G27" s="18"/>
    </row>
    <row r="28" spans="1:7" ht="15.75" x14ac:dyDescent="0.25">
      <c r="A28" s="34" t="s">
        <v>61</v>
      </c>
      <c r="B28" s="29" t="s">
        <v>58</v>
      </c>
      <c r="C28" s="9">
        <f>'[1]Ушат малый'!$E$38</f>
        <v>968524.78665999998</v>
      </c>
      <c r="D28" s="9">
        <f>'[1]Ушат малый'!$E$40</f>
        <v>1163000</v>
      </c>
    </row>
    <row r="29" spans="1:7" ht="15.75" x14ac:dyDescent="0.25">
      <c r="A29" s="34" t="s">
        <v>60</v>
      </c>
      <c r="B29" s="29" t="s">
        <v>58</v>
      </c>
      <c r="C29" s="35">
        <f>'[1]Ушат большой'!$E$38</f>
        <v>1095649.5535599999</v>
      </c>
      <c r="D29" s="35">
        <v>1314000</v>
      </c>
    </row>
    <row r="30" spans="1:7" ht="15.75" x14ac:dyDescent="0.25">
      <c r="A30" s="34" t="s">
        <v>62</v>
      </c>
      <c r="B30" s="29" t="s">
        <v>58</v>
      </c>
      <c r="C30" s="9">
        <f>'[1]Фляга на подставке'!$E$39</f>
        <v>955681.41113599995</v>
      </c>
      <c r="D30" s="9">
        <f>'[1]Фляга на подставке'!$E$41</f>
        <v>1147000</v>
      </c>
    </row>
    <row r="32" spans="1:7" ht="15.75" x14ac:dyDescent="0.25">
      <c r="A32" s="12" t="s">
        <v>10</v>
      </c>
      <c r="B32" s="36"/>
      <c r="C32" s="36"/>
      <c r="D32" s="36"/>
    </row>
    <row r="33" spans="1:4" ht="15.75" x14ac:dyDescent="0.25">
      <c r="A33" s="12" t="s">
        <v>11</v>
      </c>
      <c r="B33" s="36"/>
      <c r="C33" s="36"/>
      <c r="D33" s="36"/>
    </row>
    <row r="34" spans="1:4" ht="15.75" x14ac:dyDescent="0.25">
      <c r="A34" s="12"/>
      <c r="B34" s="36"/>
      <c r="C34" s="36"/>
      <c r="D34" s="36"/>
    </row>
    <row r="35" spans="1:4" ht="15.75" x14ac:dyDescent="0.25">
      <c r="A35" s="12" t="s">
        <v>46</v>
      </c>
      <c r="B35" s="36"/>
      <c r="C35" s="14"/>
      <c r="D35" s="37" t="s">
        <v>47</v>
      </c>
    </row>
    <row r="36" spans="1:4" ht="15.75" x14ac:dyDescent="0.25">
      <c r="A36" s="38"/>
      <c r="B36" s="38"/>
      <c r="C36" s="38"/>
      <c r="D36" s="38"/>
    </row>
    <row r="37" spans="1:4" ht="15.75" x14ac:dyDescent="0.25">
      <c r="A37" s="15" t="s">
        <v>13</v>
      </c>
      <c r="B37" s="38"/>
      <c r="C37" s="36"/>
      <c r="D37" s="15" t="s">
        <v>14</v>
      </c>
    </row>
  </sheetData>
  <mergeCells count="7">
    <mergeCell ref="A9:D9"/>
    <mergeCell ref="A11:D11"/>
    <mergeCell ref="A10:D10"/>
    <mergeCell ref="A12:A13"/>
    <mergeCell ref="B12:B13"/>
    <mergeCell ref="C12:C13"/>
    <mergeCell ref="D12:D13"/>
  </mergeCells>
  <printOptions horizontalCentered="1"/>
  <pageMargins left="0.19685039370078741" right="0.19685039370078741" top="0.19685039370078741" bottom="0.19685039370078741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B10" sqref="B10:B11"/>
    </sheetView>
  </sheetViews>
  <sheetFormatPr defaultColWidth="8.875" defaultRowHeight="15" x14ac:dyDescent="0.25"/>
  <cols>
    <col min="1" max="1" width="36" style="3" customWidth="1"/>
    <col min="2" max="2" width="36.875" style="3" customWidth="1"/>
    <col min="3" max="3" width="15.75" style="3" customWidth="1"/>
    <col min="4" max="4" width="11.625" style="3" customWidth="1"/>
    <col min="5" max="5" width="9.875" style="3" customWidth="1"/>
    <col min="6" max="6" width="11.5" style="3" customWidth="1"/>
    <col min="7" max="16384" width="8.875" style="3"/>
  </cols>
  <sheetData>
    <row r="1" spans="1:6" ht="18.75" x14ac:dyDescent="0.3">
      <c r="A1" s="1"/>
      <c r="B1" s="2" t="s">
        <v>22</v>
      </c>
    </row>
    <row r="2" spans="1:6" ht="18.75" x14ac:dyDescent="0.3">
      <c r="B2" s="2" t="s">
        <v>23</v>
      </c>
    </row>
    <row r="3" spans="1:6" ht="18.75" x14ac:dyDescent="0.3">
      <c r="B3" s="2" t="s">
        <v>24</v>
      </c>
    </row>
    <row r="4" spans="1:6" ht="18.75" x14ac:dyDescent="0.3">
      <c r="B4" s="4" t="s">
        <v>25</v>
      </c>
    </row>
    <row r="5" spans="1:6" ht="18.75" x14ac:dyDescent="0.3">
      <c r="A5" s="1"/>
      <c r="E5" s="4"/>
      <c r="F5" s="4"/>
    </row>
    <row r="6" spans="1:6" ht="18.75" x14ac:dyDescent="0.3">
      <c r="A6" s="104" t="s">
        <v>17</v>
      </c>
      <c r="B6" s="104"/>
    </row>
    <row r="7" spans="1:6" ht="18.75" x14ac:dyDescent="0.3">
      <c r="A7" s="105" t="s">
        <v>114</v>
      </c>
      <c r="B7" s="105"/>
    </row>
    <row r="9" spans="1:6" ht="18.75" x14ac:dyDescent="0.3">
      <c r="B9" s="80" t="s">
        <v>117</v>
      </c>
      <c r="C9" s="4"/>
      <c r="D9" s="4"/>
      <c r="E9" s="4"/>
      <c r="F9" s="4"/>
    </row>
    <row r="10" spans="1:6" ht="18.75" x14ac:dyDescent="0.3">
      <c r="A10" s="106" t="s">
        <v>2</v>
      </c>
      <c r="B10" s="106" t="s">
        <v>3</v>
      </c>
      <c r="C10" s="6"/>
      <c r="D10" s="6"/>
      <c r="E10" s="6"/>
      <c r="F10" s="6"/>
    </row>
    <row r="11" spans="1:6" ht="46.9" customHeight="1" x14ac:dyDescent="0.25">
      <c r="A11" s="106"/>
      <c r="B11" s="106"/>
      <c r="C11" s="41"/>
      <c r="D11" s="41"/>
    </row>
    <row r="12" spans="1:6" ht="19.7" customHeight="1" x14ac:dyDescent="0.25">
      <c r="A12" s="106" t="s">
        <v>15</v>
      </c>
      <c r="B12" s="106"/>
    </row>
    <row r="13" spans="1:6" ht="32.25" customHeight="1" x14ac:dyDescent="0.25">
      <c r="A13" s="40" t="s">
        <v>5</v>
      </c>
      <c r="B13" s="9">
        <v>80000</v>
      </c>
    </row>
    <row r="14" spans="1:6" ht="40.15" hidden="1" customHeight="1" x14ac:dyDescent="0.25">
      <c r="A14" s="40"/>
      <c r="B14" s="9"/>
    </row>
    <row r="15" spans="1:6" ht="34.700000000000003" customHeight="1" x14ac:dyDescent="0.25">
      <c r="A15" s="40" t="s">
        <v>7</v>
      </c>
      <c r="B15" s="9">
        <v>40000</v>
      </c>
    </row>
    <row r="16" spans="1:6" ht="15" customHeight="1" x14ac:dyDescent="0.25">
      <c r="A16" s="10"/>
      <c r="B16" s="11"/>
    </row>
    <row r="17" spans="1:8" ht="17.100000000000001" customHeight="1" x14ac:dyDescent="0.25">
      <c r="A17" s="12" t="s">
        <v>10</v>
      </c>
    </row>
    <row r="18" spans="1:8" ht="20.45" customHeight="1" x14ac:dyDescent="0.25">
      <c r="A18" s="12" t="s">
        <v>11</v>
      </c>
    </row>
    <row r="19" spans="1:8" ht="18.399999999999999" customHeight="1" x14ac:dyDescent="0.25">
      <c r="A19" s="12" t="s">
        <v>116</v>
      </c>
    </row>
    <row r="20" spans="1:8" ht="15.6" customHeight="1" x14ac:dyDescent="0.3">
      <c r="A20" s="13"/>
    </row>
    <row r="21" spans="1:8" ht="15.75" x14ac:dyDescent="0.25">
      <c r="C21" s="14"/>
      <c r="D21" s="14"/>
      <c r="E21" s="14"/>
      <c r="F21" s="14"/>
    </row>
    <row r="22" spans="1:8" s="17" customFormat="1" ht="17.100000000000001" customHeight="1" x14ac:dyDescent="0.25">
      <c r="A22" s="15" t="s">
        <v>13</v>
      </c>
      <c r="B22" s="16" t="s">
        <v>14</v>
      </c>
      <c r="C22" s="3"/>
      <c r="D22" s="3"/>
      <c r="E22" s="3"/>
      <c r="F22" s="3"/>
    </row>
    <row r="23" spans="1:8" ht="18.75" x14ac:dyDescent="0.3">
      <c r="E23" s="18"/>
    </row>
    <row r="24" spans="1:8" ht="18.75" x14ac:dyDescent="0.3">
      <c r="E24" s="18"/>
      <c r="H24" s="18"/>
    </row>
    <row r="25" spans="1:8" ht="18.75" x14ac:dyDescent="0.3">
      <c r="H25" s="18"/>
    </row>
  </sheetData>
  <mergeCells count="5">
    <mergeCell ref="A6:B6"/>
    <mergeCell ref="A7:B7"/>
    <mergeCell ref="A10:A11"/>
    <mergeCell ref="B10:B11"/>
    <mergeCell ref="A12:B12"/>
  </mergeCells>
  <printOptions horizontalCentered="1"/>
  <pageMargins left="0" right="0" top="0.78740157480314965" bottom="0.19685039370078741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B10" sqref="B10:B11"/>
    </sheetView>
  </sheetViews>
  <sheetFormatPr defaultColWidth="8.875" defaultRowHeight="15" x14ac:dyDescent="0.25"/>
  <cols>
    <col min="1" max="1" width="36" style="3" customWidth="1"/>
    <col min="2" max="2" width="37.375" style="3" customWidth="1"/>
    <col min="3" max="3" width="15.75" style="3" customWidth="1"/>
    <col min="4" max="4" width="11.625" style="3" customWidth="1"/>
    <col min="5" max="5" width="9.875" style="3" customWidth="1"/>
    <col min="6" max="6" width="11.5" style="3" customWidth="1"/>
    <col min="7" max="16384" width="8.875" style="3"/>
  </cols>
  <sheetData>
    <row r="1" spans="1:6" ht="18.75" x14ac:dyDescent="0.3">
      <c r="A1" s="1"/>
      <c r="B1" s="2" t="s">
        <v>18</v>
      </c>
    </row>
    <row r="2" spans="1:6" ht="18.75" x14ac:dyDescent="0.3">
      <c r="B2" s="2" t="s">
        <v>19</v>
      </c>
    </row>
    <row r="3" spans="1:6" ht="18.75" x14ac:dyDescent="0.3">
      <c r="B3" s="2" t="s">
        <v>20</v>
      </c>
    </row>
    <row r="4" spans="1:6" ht="18.75" x14ac:dyDescent="0.3">
      <c r="B4" s="4" t="s">
        <v>21</v>
      </c>
    </row>
    <row r="5" spans="1:6" ht="18.75" x14ac:dyDescent="0.3">
      <c r="A5" s="1"/>
      <c r="E5" s="4"/>
      <c r="F5" s="4"/>
    </row>
    <row r="6" spans="1:6" ht="18.75" x14ac:dyDescent="0.3">
      <c r="A6" s="104" t="s">
        <v>17</v>
      </c>
      <c r="B6" s="104"/>
    </row>
    <row r="7" spans="1:6" ht="18.75" x14ac:dyDescent="0.3">
      <c r="A7" s="105" t="s">
        <v>115</v>
      </c>
      <c r="B7" s="105"/>
    </row>
    <row r="9" spans="1:6" ht="18.75" x14ac:dyDescent="0.3">
      <c r="B9" s="80" t="s">
        <v>117</v>
      </c>
      <c r="C9" s="4"/>
      <c r="D9" s="4"/>
      <c r="E9" s="4"/>
      <c r="F9" s="4"/>
    </row>
    <row r="10" spans="1:6" ht="18.75" x14ac:dyDescent="0.3">
      <c r="A10" s="106" t="s">
        <v>2</v>
      </c>
      <c r="B10" s="106" t="s">
        <v>28</v>
      </c>
      <c r="C10" s="6"/>
      <c r="D10" s="6"/>
      <c r="E10" s="6"/>
      <c r="F10" s="6"/>
    </row>
    <row r="11" spans="1:6" ht="46.9" customHeight="1" x14ac:dyDescent="0.25">
      <c r="A11" s="106"/>
      <c r="B11" s="106"/>
      <c r="C11" s="41"/>
      <c r="D11" s="41"/>
    </row>
    <row r="12" spans="1:6" ht="37.35" customHeight="1" x14ac:dyDescent="0.25">
      <c r="A12" s="106" t="s">
        <v>26</v>
      </c>
      <c r="B12" s="106"/>
    </row>
    <row r="13" spans="1:6" ht="31.35" customHeight="1" x14ac:dyDescent="0.25">
      <c r="A13" s="40" t="s">
        <v>5</v>
      </c>
      <c r="B13" s="8">
        <v>15</v>
      </c>
    </row>
    <row r="14" spans="1:6" ht="15" customHeight="1" x14ac:dyDescent="0.25">
      <c r="A14" s="10"/>
      <c r="B14" s="11"/>
    </row>
    <row r="15" spans="1:6" ht="17.100000000000001" customHeight="1" x14ac:dyDescent="0.25">
      <c r="A15" s="12"/>
    </row>
    <row r="16" spans="1:6" ht="20.45" customHeight="1" x14ac:dyDescent="0.25">
      <c r="A16" s="15" t="s">
        <v>13</v>
      </c>
      <c r="B16" s="16" t="s">
        <v>14</v>
      </c>
    </row>
    <row r="17" spans="1:8" ht="18.399999999999999" customHeight="1" x14ac:dyDescent="0.25">
      <c r="A17" s="12"/>
    </row>
    <row r="18" spans="1:8" ht="15.6" customHeight="1" x14ac:dyDescent="0.25"/>
    <row r="19" spans="1:8" ht="15.75" x14ac:dyDescent="0.25">
      <c r="C19" s="14"/>
      <c r="D19" s="14"/>
      <c r="E19" s="14"/>
      <c r="F19" s="14"/>
    </row>
    <row r="20" spans="1:8" s="17" customFormat="1" ht="17.100000000000001" customHeight="1" x14ac:dyDescent="0.25">
      <c r="C20" s="3"/>
      <c r="D20" s="3"/>
      <c r="E20" s="3"/>
      <c r="F20" s="3"/>
    </row>
    <row r="21" spans="1:8" ht="18.75" x14ac:dyDescent="0.3">
      <c r="E21" s="18"/>
    </row>
    <row r="22" spans="1:8" ht="18.75" x14ac:dyDescent="0.3">
      <c r="E22" s="18"/>
      <c r="H22" s="18"/>
    </row>
    <row r="23" spans="1:8" ht="18.75" x14ac:dyDescent="0.3">
      <c r="H23" s="18"/>
    </row>
  </sheetData>
  <mergeCells count="5">
    <mergeCell ref="A6:B6"/>
    <mergeCell ref="A7:B7"/>
    <mergeCell ref="A10:A11"/>
    <mergeCell ref="B10:B11"/>
    <mergeCell ref="A12:B12"/>
  </mergeCells>
  <printOptions horizontalCentered="1"/>
  <pageMargins left="0" right="0" top="0.78740157480314965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Значки сувенирные</vt:lpstr>
      <vt:lpstr>Лов рыбы</vt:lpstr>
      <vt:lpstr>Лов рыбы Лядские</vt:lpstr>
      <vt:lpstr>Лов рыбы иностранцы</vt:lpstr>
      <vt:lpstr>Баранина</vt:lpstr>
      <vt:lpstr>Мёд</vt:lpstr>
      <vt:lpstr>бочки</vt:lpstr>
      <vt:lpstr>Лов рыбы Лядские зима</vt:lpstr>
      <vt:lpstr>Лов рыбы иностранцы зима</vt:lpstr>
      <vt:lpstr>Лов рыбы зима</vt:lpstr>
      <vt:lpstr>Лов рыбы Выгоновское</vt:lpstr>
      <vt:lpstr>Лов рыбы сетями</vt:lpstr>
      <vt:lpstr>Лов рыбы удочкой (2)</vt:lpstr>
      <vt:lpstr>Лов рыбы лодка (2)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 Сайта</cp:lastModifiedBy>
  <cp:lastPrinted>2015-05-06T14:55:08Z</cp:lastPrinted>
  <dcterms:created xsi:type="dcterms:W3CDTF">2014-05-21T07:40:29Z</dcterms:created>
  <dcterms:modified xsi:type="dcterms:W3CDTF">2016-05-24T05:13:01Z</dcterms:modified>
</cp:coreProperties>
</file>